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EHE\01 EHE Care\FY2025\RFP\"/>
    </mc:Choice>
  </mc:AlternateContent>
  <bookViews>
    <workbookView xWindow="0" yWindow="0" windowWidth="24000" windowHeight="9528" tabRatio="850" firstSheet="1" activeTab="2"/>
  </bookViews>
  <sheets>
    <sheet name="KEY" sheetId="22" state="hidden" r:id="rId1"/>
    <sheet name="!!COMPLETE FIRST!!" sheetId="23" r:id="rId2"/>
    <sheet name="Summary" sheetId="2" r:id="rId3"/>
    <sheet name="Peer Nav" sheetId="1" r:id="rId4"/>
    <sheet name="CHW Cert" sheetId="24" r:id="rId5"/>
    <sheet name="IMCM" sheetId="25" r:id="rId6"/>
    <sheet name="S.A.-Out" sheetId="26" state="hidden" r:id="rId7"/>
    <sheet name="Med Trans" sheetId="27" r:id="rId8"/>
    <sheet name="Rapid ART" sheetId="28" r:id="rId9"/>
    <sheet name="HIPCSA" sheetId="29" state="hidden" r:id="rId10"/>
    <sheet name="EFA" sheetId="30" r:id="rId11"/>
    <sheet name="Psychosocial" sheetId="31" r:id="rId12"/>
    <sheet name="Non-MCM" sheetId="32" r:id="rId13"/>
    <sheet name="Housing- Rehab" sheetId="34" r:id="rId14"/>
    <sheet name="Legal" sheetId="33" r:id="rId15"/>
    <sheet name="MHC" sheetId="35" r:id="rId16"/>
    <sheet name="S.A.-Res" sheetId="37" state="hidden" r:id="rId17"/>
    <sheet name="Outreach" sheetId="39" state="hidden" r:id="rId18"/>
  </sheets>
  <definedNames>
    <definedName name="_xlnm._FilterDatabase" localSheetId="4" hidden="1">'CHW Cert'!$A$5:$A$212</definedName>
    <definedName name="_xlnm._FilterDatabase" localSheetId="10" hidden="1">EFA!$A$5:$A$212</definedName>
    <definedName name="_xlnm._FilterDatabase" localSheetId="9" hidden="1">HIPCSA!$A$5:$A$212</definedName>
    <definedName name="_xlnm._FilterDatabase" localSheetId="13" hidden="1">'Housing- Rehab'!$A$5:$A$212</definedName>
    <definedName name="_xlnm._FilterDatabase" localSheetId="5" hidden="1">IMCM!$A$5:$A$212</definedName>
    <definedName name="_xlnm._FilterDatabase" localSheetId="14" hidden="1">Legal!$A$5:$A$212</definedName>
    <definedName name="_xlnm._FilterDatabase" localSheetId="7" hidden="1">'Med Trans'!$A$5:$A$211</definedName>
    <definedName name="_xlnm._FilterDatabase" localSheetId="15" hidden="1">MHC!$A$5:$A$212</definedName>
    <definedName name="_xlnm._FilterDatabase" localSheetId="12" hidden="1">'Non-MCM'!$A$5:$A$212</definedName>
    <definedName name="_xlnm._FilterDatabase" localSheetId="17" hidden="1">Outreach!$A$5:$A$212</definedName>
    <definedName name="_xlnm._FilterDatabase" localSheetId="3" hidden="1">'Peer Nav'!$A$5:$A$212</definedName>
    <definedName name="_xlnm._FilterDatabase" localSheetId="11" hidden="1">Psychosocial!$A$5:$A$212</definedName>
    <definedName name="_xlnm._FilterDatabase" localSheetId="8" hidden="1">'Rapid ART'!$A$5:$A$212</definedName>
    <definedName name="_xlnm._FilterDatabase" localSheetId="6" hidden="1">'S.A.-Out'!$A$5:$A$212</definedName>
    <definedName name="_xlnm._FilterDatabase" localSheetId="16" hidden="1">'S.A.-Res'!$A$5:$A$212</definedName>
    <definedName name="PersonnelName" localSheetId="4">OFFSET('CHW Cert'!$D$7,0,0,COUNTA('CHW Cert'!$D$6:$D$24)-1,1)</definedName>
    <definedName name="PersonnelName" localSheetId="10">OFFSET(EFA!$D$7,0,0,COUNTA(EFA!$D$6:$D$24)-1,1)</definedName>
    <definedName name="PersonnelName" localSheetId="9">OFFSET(HIPCSA!$D$7,0,0,COUNTA(HIPCSA!$D$6:$D$24)-1,1)</definedName>
    <definedName name="PersonnelName" localSheetId="13">OFFSET('Housing- Rehab'!$D$7,0,0,COUNTA('Housing- Rehab'!$D$6:$D$24)-1,1)</definedName>
    <definedName name="PersonnelName" localSheetId="5">OFFSET(IMCM!$D$7,0,0,COUNTA(IMCM!$D$6:$D$24)-1,1)</definedName>
    <definedName name="PersonnelName" localSheetId="14">OFFSET(Legal!$D$7,0,0,COUNTA(Legal!$D$6:$D$24)-1,1)</definedName>
    <definedName name="PersonnelName" localSheetId="7">OFFSET('Med Trans'!$D$7,0,0,COUNTA('Med Trans'!$D$6:$D$24)-1,1)</definedName>
    <definedName name="PersonnelName" localSheetId="15">OFFSET(MHC!$D$7,0,0,COUNTA(MHC!$D$6:$D$24)-1,1)</definedName>
    <definedName name="PersonnelName" localSheetId="12">OFFSET('Non-MCM'!$D$7,0,0,COUNTA('Non-MCM'!$D$6:$D$24)-1,1)</definedName>
    <definedName name="PersonnelName" localSheetId="17">OFFSET(Outreach!$D$7,0,0,COUNTA(Outreach!$D$6:$D$24)-1,1)</definedName>
    <definedName name="PersonnelName" localSheetId="11">OFFSET(Psychosocial!$D$7,0,0,COUNTA(Psychosocial!$D$6:$D$24)-1,1)</definedName>
    <definedName name="PersonnelName" localSheetId="8">OFFSET('Rapid ART'!$D$7,0,0,COUNTA('Rapid ART'!$D$6:$D$24)-1,1)</definedName>
    <definedName name="PersonnelName" localSheetId="6">OFFSET('S.A.-Out'!$D$7,0,0,COUNTA('S.A.-Out'!$D$6:$D$24)-1,1)</definedName>
    <definedName name="PersonnelName" localSheetId="16">OFFSET('S.A.-Res'!$D$7,0,0,COUNTA('S.A.-Res'!$D$6:$D$24)-1,1)</definedName>
    <definedName name="PersonnelName">OFFSET('Peer Nav'!$D$7,0,0,COUNTA('Peer Nav'!$D$6:$D$24)-1,1)</definedName>
    <definedName name="PersonnelTitle" localSheetId="4">OFFSET('CHW Cert'!$C$7,0,0,COUNTA('CHW Cert'!$C$6:$C$24)-1,1)</definedName>
    <definedName name="PersonnelTitle" localSheetId="10">OFFSET(EFA!$C$7,0,0,COUNTA(EFA!$C$6:$C$24)-1,1)</definedName>
    <definedName name="PersonnelTitle" localSheetId="9">OFFSET(HIPCSA!$C$7,0,0,COUNTA(HIPCSA!$C$6:$C$24)-1,1)</definedName>
    <definedName name="PersonnelTitle" localSheetId="13">OFFSET('Housing- Rehab'!$C$7,0,0,COUNTA('Housing- Rehab'!$C$6:$C$24)-1,1)</definedName>
    <definedName name="PersonnelTitle" localSheetId="5">OFFSET(IMCM!$C$7,0,0,COUNTA(IMCM!$C$6:$C$24)-1,1)</definedName>
    <definedName name="PersonnelTitle" localSheetId="14">OFFSET(Legal!$C$7,0,0,COUNTA(Legal!$C$6:$C$24)-1,1)</definedName>
    <definedName name="PersonnelTitle" localSheetId="7">OFFSET('Med Trans'!$C$7,0,0,COUNTA('Med Trans'!$C$6:$C$24)-1,1)</definedName>
    <definedName name="PersonnelTitle" localSheetId="15">OFFSET(MHC!$C$7,0,0,COUNTA(MHC!$C$6:$C$24)-1,1)</definedName>
    <definedName name="PersonnelTitle" localSheetId="12">OFFSET('Non-MCM'!$C$7,0,0,COUNTA('Non-MCM'!$C$6:$C$24)-1,1)</definedName>
    <definedName name="PersonnelTitle" localSheetId="17">OFFSET(Outreach!$C$7,0,0,COUNTA(Outreach!$C$6:$C$24)-1,1)</definedName>
    <definedName name="PersonnelTitle" localSheetId="11">OFFSET(Psychosocial!$C$7,0,0,COUNTA(Psychosocial!$C$6:$C$24)-1,1)</definedName>
    <definedName name="PersonnelTitle" localSheetId="8">OFFSET('Rapid ART'!$C$7,0,0,COUNTA('Rapid ART'!$C$6:$C$24)-1,1)</definedName>
    <definedName name="PersonnelTitle" localSheetId="6">OFFSET('S.A.-Out'!$C$7,0,0,COUNTA('S.A.-Out'!$C$6:$C$24)-1,1)</definedName>
    <definedName name="PersonnelTitle" localSheetId="16">OFFSET('S.A.-Res'!$C$7,0,0,COUNTA('S.A.-Res'!$C$6:$C$24)-1,1)</definedName>
    <definedName name="PersonnelTitle">OFFSET('Peer Nav'!$C$7,0,0,COUNTA('Peer Nav'!$C$6:$C$24)-1,1)</definedName>
    <definedName name="_xlnm.Print_Area" localSheetId="4">'CHW Cert'!$C$1:$I$158</definedName>
    <definedName name="_xlnm.Print_Area" localSheetId="10">EFA!$C$1:$I$158</definedName>
    <definedName name="_xlnm.Print_Area" localSheetId="9">HIPCSA!$C$1:$I$158</definedName>
    <definedName name="_xlnm.Print_Area" localSheetId="13">'Housing- Rehab'!$C$1:$I$158</definedName>
    <definedName name="_xlnm.Print_Area" localSheetId="5">IMCM!$C$1:$I$158</definedName>
    <definedName name="_xlnm.Print_Area" localSheetId="14">Legal!$C$1:$I$158</definedName>
    <definedName name="_xlnm.Print_Area" localSheetId="7">'Med Trans'!$C$1:$I$157</definedName>
    <definedName name="_xlnm.Print_Area" localSheetId="15">MHC!$C$1:$I$212</definedName>
    <definedName name="_xlnm.Print_Area" localSheetId="12">'Non-MCM'!$C$1:$I$158</definedName>
    <definedName name="_xlnm.Print_Area" localSheetId="17">Outreach!$C$1:$I$158</definedName>
    <definedName name="_xlnm.Print_Area" localSheetId="3">'Peer Nav'!$C$1:$I$212</definedName>
    <definedName name="_xlnm.Print_Area" localSheetId="11">Psychosocial!$C$1:$I$158</definedName>
    <definedName name="_xlnm.Print_Area" localSheetId="8">'Rapid ART'!$C$1:$I$158</definedName>
    <definedName name="_xlnm.Print_Area" localSheetId="6">'S.A.-Out'!$C$1:$I$158</definedName>
    <definedName name="_xlnm.Print_Area" localSheetId="16">'S.A.-Res'!$C$1:$I$158</definedName>
    <definedName name="_xlnm.Print_Area" localSheetId="2">Summary!$A$1:$F$41</definedName>
    <definedName name="_xlnm.Print_Titles" localSheetId="4">'CHW Cert'!$1:$3</definedName>
    <definedName name="_xlnm.Print_Titles" localSheetId="10">EFA!$1:$3</definedName>
    <definedName name="_xlnm.Print_Titles" localSheetId="9">HIPCSA!$1:$3</definedName>
    <definedName name="_xlnm.Print_Titles" localSheetId="13">'Housing- Rehab'!$1:$3</definedName>
    <definedName name="_xlnm.Print_Titles" localSheetId="5">IMCM!$1:$3</definedName>
    <definedName name="_xlnm.Print_Titles" localSheetId="14">Legal!$1:$3</definedName>
    <definedName name="_xlnm.Print_Titles" localSheetId="7">'Med Trans'!$1:$3</definedName>
    <definedName name="_xlnm.Print_Titles" localSheetId="15">MHC!$1:$3</definedName>
    <definedName name="_xlnm.Print_Titles" localSheetId="12">'Non-MCM'!$1:$3</definedName>
    <definedName name="_xlnm.Print_Titles" localSheetId="17">Outreach!$1:$3</definedName>
    <definedName name="_xlnm.Print_Titles" localSheetId="3">'Peer Nav'!$1:$3</definedName>
    <definedName name="_xlnm.Print_Titles" localSheetId="11">Psychosocial!$1:$3</definedName>
    <definedName name="_xlnm.Print_Titles" localSheetId="8">'Rapid ART'!$1:$3</definedName>
    <definedName name="_xlnm.Print_Titles" localSheetId="6">'S.A.-Out'!$1:$3</definedName>
    <definedName name="_xlnm.Print_Titles" localSheetId="16">'S.A.-Res'!$1:$3</definedName>
  </definedNames>
  <calcPr calcId="162913"/>
</workbook>
</file>

<file path=xl/calcChain.xml><?xml version="1.0" encoding="utf-8"?>
<calcChain xmlns="http://schemas.openxmlformats.org/spreadsheetml/2006/main">
  <c r="C105" i="1" l="1"/>
  <c r="I105" i="1"/>
  <c r="A105" i="1" s="1"/>
  <c r="I102" i="24"/>
  <c r="I102" i="25"/>
  <c r="A102" i="25" s="1"/>
  <c r="I102" i="26"/>
  <c r="I101" i="27"/>
  <c r="I102" i="28"/>
  <c r="I102" i="29"/>
  <c r="A102" i="29" s="1"/>
  <c r="I102" i="30"/>
  <c r="I102" i="31"/>
  <c r="I102" i="32"/>
  <c r="I102" i="33"/>
  <c r="A102" i="33" s="1"/>
  <c r="I102" i="34"/>
  <c r="I102" i="35"/>
  <c r="I102" i="37"/>
  <c r="A102" i="37" s="1"/>
  <c r="I102" i="39"/>
  <c r="I102" i="1"/>
  <c r="A102" i="1" s="1"/>
  <c r="I14" i="1"/>
  <c r="I28" i="24"/>
  <c r="A28" i="24" s="1"/>
  <c r="I29" i="24"/>
  <c r="A29" i="24" s="1"/>
  <c r="I30" i="24"/>
  <c r="A30" i="24" s="1"/>
  <c r="I31" i="24"/>
  <c r="A31" i="24" s="1"/>
  <c r="I32" i="24"/>
  <c r="A32" i="24" s="1"/>
  <c r="I33" i="24"/>
  <c r="I34" i="24"/>
  <c r="A34" i="24" s="1"/>
  <c r="I35" i="24"/>
  <c r="A35" i="24" s="1"/>
  <c r="I36" i="24"/>
  <c r="A36" i="24" s="1"/>
  <c r="I37" i="24"/>
  <c r="A37" i="24" s="1"/>
  <c r="I38" i="24"/>
  <c r="A38" i="24" s="1"/>
  <c r="I39" i="24"/>
  <c r="A39" i="24" s="1"/>
  <c r="I40" i="24"/>
  <c r="A40" i="24" s="1"/>
  <c r="I41" i="24"/>
  <c r="A41" i="24" s="1"/>
  <c r="I42" i="24"/>
  <c r="A42" i="24" s="1"/>
  <c r="I43" i="24"/>
  <c r="I44" i="24"/>
  <c r="A44" i="24" s="1"/>
  <c r="I28" i="25"/>
  <c r="A28" i="25" s="1"/>
  <c r="I29" i="25"/>
  <c r="A29" i="25" s="1"/>
  <c r="I30" i="25"/>
  <c r="I31" i="25"/>
  <c r="I32" i="25"/>
  <c r="A32" i="25" s="1"/>
  <c r="I33" i="25"/>
  <c r="A33" i="25" s="1"/>
  <c r="I34" i="25"/>
  <c r="A34" i="25" s="1"/>
  <c r="I35" i="25"/>
  <c r="A35" i="25" s="1"/>
  <c r="I36" i="25"/>
  <c r="A36" i="25" s="1"/>
  <c r="I37" i="25"/>
  <c r="A37" i="25" s="1"/>
  <c r="I38" i="25"/>
  <c r="I39" i="25"/>
  <c r="A39" i="25" s="1"/>
  <c r="I40" i="25"/>
  <c r="A40" i="25" s="1"/>
  <c r="I41" i="25"/>
  <c r="A41" i="25" s="1"/>
  <c r="I42" i="25"/>
  <c r="A42" i="25" s="1"/>
  <c r="I43" i="25"/>
  <c r="A43" i="25" s="1"/>
  <c r="I44" i="25"/>
  <c r="A44" i="25" s="1"/>
  <c r="I28" i="26"/>
  <c r="A28" i="26" s="1"/>
  <c r="I29" i="26"/>
  <c r="A29" i="26" s="1"/>
  <c r="I30" i="26"/>
  <c r="A30" i="26" s="1"/>
  <c r="I31" i="26"/>
  <c r="A31" i="26" s="1"/>
  <c r="I32" i="26"/>
  <c r="A32" i="26" s="1"/>
  <c r="I33" i="26"/>
  <c r="I34" i="26"/>
  <c r="A34" i="26" s="1"/>
  <c r="I35" i="26"/>
  <c r="A35" i="26" s="1"/>
  <c r="I36" i="26"/>
  <c r="A36" i="26" s="1"/>
  <c r="I37" i="26"/>
  <c r="I38" i="26"/>
  <c r="I39" i="26"/>
  <c r="A39" i="26" s="1"/>
  <c r="I40" i="26"/>
  <c r="A40" i="26" s="1"/>
  <c r="I41" i="26"/>
  <c r="I42" i="26"/>
  <c r="A42" i="26" s="1"/>
  <c r="I43" i="26"/>
  <c r="A43" i="26" s="1"/>
  <c r="I44" i="26"/>
  <c r="A44" i="26" s="1"/>
  <c r="I28" i="27"/>
  <c r="A28" i="27" s="1"/>
  <c r="I29" i="27"/>
  <c r="A29" i="27" s="1"/>
  <c r="I30" i="27"/>
  <c r="A30" i="27" s="1"/>
  <c r="I31" i="27"/>
  <c r="A31" i="27" s="1"/>
  <c r="I32" i="27"/>
  <c r="A32" i="27" s="1"/>
  <c r="I33" i="27"/>
  <c r="A33" i="27" s="1"/>
  <c r="I34" i="27"/>
  <c r="I35" i="27"/>
  <c r="A35" i="27" s="1"/>
  <c r="I36" i="27"/>
  <c r="A36" i="27" s="1"/>
  <c r="I37" i="27"/>
  <c r="A37" i="27" s="1"/>
  <c r="I38" i="27"/>
  <c r="A38" i="27" s="1"/>
  <c r="I39" i="27"/>
  <c r="A39" i="27" s="1"/>
  <c r="I40" i="27"/>
  <c r="A40" i="27" s="1"/>
  <c r="I41" i="27"/>
  <c r="A41" i="27" s="1"/>
  <c r="I42" i="27"/>
  <c r="A42" i="27" s="1"/>
  <c r="I43" i="27"/>
  <c r="A43" i="27" s="1"/>
  <c r="I44" i="27"/>
  <c r="I28" i="28"/>
  <c r="I29" i="28"/>
  <c r="A29" i="28" s="1"/>
  <c r="I30" i="28"/>
  <c r="A30" i="28" s="1"/>
  <c r="I31" i="28"/>
  <c r="A31" i="28" s="1"/>
  <c r="I32" i="28"/>
  <c r="A32" i="28" s="1"/>
  <c r="I33" i="28"/>
  <c r="A33" i="28" s="1"/>
  <c r="I34" i="28"/>
  <c r="A34" i="28" s="1"/>
  <c r="I35" i="28"/>
  <c r="A35" i="28" s="1"/>
  <c r="I36" i="28"/>
  <c r="I37" i="28"/>
  <c r="A37" i="28" s="1"/>
  <c r="I38" i="28"/>
  <c r="A38" i="28" s="1"/>
  <c r="I39" i="28"/>
  <c r="A39" i="28" s="1"/>
  <c r="I40" i="28"/>
  <c r="A40" i="28" s="1"/>
  <c r="I41" i="28"/>
  <c r="A41" i="28" s="1"/>
  <c r="I42" i="28"/>
  <c r="A42" i="28" s="1"/>
  <c r="I43" i="28"/>
  <c r="A43" i="28" s="1"/>
  <c r="I44" i="28"/>
  <c r="I28" i="29"/>
  <c r="I29" i="29"/>
  <c r="A29" i="29" s="1"/>
  <c r="I30" i="29"/>
  <c r="A30" i="29" s="1"/>
  <c r="I31" i="29"/>
  <c r="A31" i="29" s="1"/>
  <c r="I32" i="29"/>
  <c r="A32" i="29" s="1"/>
  <c r="I33" i="29"/>
  <c r="A33" i="29" s="1"/>
  <c r="I34" i="29"/>
  <c r="A34" i="29" s="1"/>
  <c r="I35" i="29"/>
  <c r="I36" i="29"/>
  <c r="A36" i="29" s="1"/>
  <c r="I37" i="29"/>
  <c r="A37" i="29" s="1"/>
  <c r="I38" i="29"/>
  <c r="A38" i="29" s="1"/>
  <c r="I39" i="29"/>
  <c r="A39" i="29" s="1"/>
  <c r="I40" i="29"/>
  <c r="A40" i="29" s="1"/>
  <c r="I41" i="29"/>
  <c r="A41" i="29" s="1"/>
  <c r="I42" i="29"/>
  <c r="A42" i="29" s="1"/>
  <c r="I43" i="29"/>
  <c r="A43" i="29" s="1"/>
  <c r="I44" i="29"/>
  <c r="A44" i="29" s="1"/>
  <c r="I28" i="30"/>
  <c r="A28" i="30" s="1"/>
  <c r="I29" i="30"/>
  <c r="A29" i="30" s="1"/>
  <c r="I30" i="30"/>
  <c r="A30" i="30" s="1"/>
  <c r="I31" i="30"/>
  <c r="A31" i="30" s="1"/>
  <c r="I32" i="30"/>
  <c r="A32" i="30" s="1"/>
  <c r="I33" i="30"/>
  <c r="I34" i="30"/>
  <c r="A34" i="30" s="1"/>
  <c r="I35" i="30"/>
  <c r="I36" i="30"/>
  <c r="A36" i="30" s="1"/>
  <c r="I37" i="30"/>
  <c r="A37" i="30" s="1"/>
  <c r="I38" i="30"/>
  <c r="A38" i="30" s="1"/>
  <c r="I39" i="30"/>
  <c r="A39" i="30" s="1"/>
  <c r="I40" i="30"/>
  <c r="A40" i="30" s="1"/>
  <c r="I41" i="30"/>
  <c r="A41" i="30" s="1"/>
  <c r="I42" i="30"/>
  <c r="A42" i="30" s="1"/>
  <c r="I43" i="30"/>
  <c r="A43" i="30" s="1"/>
  <c r="I44" i="30"/>
  <c r="A44" i="30" s="1"/>
  <c r="I28" i="31"/>
  <c r="A28" i="31" s="1"/>
  <c r="I29" i="31"/>
  <c r="A29" i="31" s="1"/>
  <c r="I30" i="31"/>
  <c r="A30" i="31" s="1"/>
  <c r="I31" i="31"/>
  <c r="A31" i="31" s="1"/>
  <c r="I32" i="31"/>
  <c r="A32" i="31" s="1"/>
  <c r="I33" i="31"/>
  <c r="I34" i="31"/>
  <c r="A34" i="31" s="1"/>
  <c r="I35" i="31"/>
  <c r="A35" i="31" s="1"/>
  <c r="I36" i="31"/>
  <c r="A36" i="31" s="1"/>
  <c r="I37" i="31"/>
  <c r="I38" i="31"/>
  <c r="A38" i="31" s="1"/>
  <c r="I39" i="31"/>
  <c r="A39" i="31" s="1"/>
  <c r="I40" i="31"/>
  <c r="A40" i="31" s="1"/>
  <c r="I41" i="31"/>
  <c r="I42" i="31"/>
  <c r="A42" i="31" s="1"/>
  <c r="I43" i="31"/>
  <c r="A43" i="31" s="1"/>
  <c r="I44" i="31"/>
  <c r="A44" i="31" s="1"/>
  <c r="I28" i="32"/>
  <c r="A28" i="32" s="1"/>
  <c r="I29" i="32"/>
  <c r="A29" i="32" s="1"/>
  <c r="I30" i="32"/>
  <c r="A30" i="32" s="1"/>
  <c r="I31" i="32"/>
  <c r="I32" i="32"/>
  <c r="I33" i="32"/>
  <c r="A33" i="32" s="1"/>
  <c r="I34" i="32"/>
  <c r="A34" i="32" s="1"/>
  <c r="I35" i="32"/>
  <c r="A35" i="32" s="1"/>
  <c r="I36" i="32"/>
  <c r="A36" i="32" s="1"/>
  <c r="I37" i="32"/>
  <c r="A37" i="32" s="1"/>
  <c r="I38" i="32"/>
  <c r="A38" i="32" s="1"/>
  <c r="I39" i="32"/>
  <c r="A39" i="32" s="1"/>
  <c r="I40" i="32"/>
  <c r="A40" i="32" s="1"/>
  <c r="I41" i="32"/>
  <c r="A41" i="32" s="1"/>
  <c r="I42" i="32"/>
  <c r="I43" i="32"/>
  <c r="I44" i="32"/>
  <c r="A44" i="32" s="1"/>
  <c r="I28" i="33"/>
  <c r="A28" i="33" s="1"/>
  <c r="I29" i="33"/>
  <c r="A29" i="33" s="1"/>
  <c r="I30" i="33"/>
  <c r="A30" i="33" s="1"/>
  <c r="I31" i="33"/>
  <c r="A31" i="33" s="1"/>
  <c r="I32" i="33"/>
  <c r="A32" i="33" s="1"/>
  <c r="I33" i="33"/>
  <c r="A33" i="33" s="1"/>
  <c r="I34" i="33"/>
  <c r="I35" i="33"/>
  <c r="A35" i="33" s="1"/>
  <c r="I36" i="33"/>
  <c r="A36" i="33" s="1"/>
  <c r="I37" i="33"/>
  <c r="A37" i="33" s="1"/>
  <c r="I38" i="33"/>
  <c r="A38" i="33" s="1"/>
  <c r="I39" i="33"/>
  <c r="I40" i="33"/>
  <c r="A40" i="33" s="1"/>
  <c r="I41" i="33"/>
  <c r="A41" i="33" s="1"/>
  <c r="I42" i="33"/>
  <c r="A42" i="33" s="1"/>
  <c r="I43" i="33"/>
  <c r="A43" i="33" s="1"/>
  <c r="I44" i="33"/>
  <c r="A44" i="33" s="1"/>
  <c r="I28" i="34"/>
  <c r="A28" i="34" s="1"/>
  <c r="I29" i="34"/>
  <c r="A29" i="34" s="1"/>
  <c r="I30" i="34"/>
  <c r="A30" i="34" s="1"/>
  <c r="I31" i="34"/>
  <c r="I32" i="34"/>
  <c r="A32" i="34" s="1"/>
  <c r="I33" i="34"/>
  <c r="A33" i="34" s="1"/>
  <c r="I34" i="34"/>
  <c r="A34" i="34" s="1"/>
  <c r="I35" i="34"/>
  <c r="A35" i="34" s="1"/>
  <c r="I36" i="34"/>
  <c r="A36" i="34" s="1"/>
  <c r="I37" i="34"/>
  <c r="A37" i="34" s="1"/>
  <c r="I38" i="34"/>
  <c r="A38" i="34" s="1"/>
  <c r="I39" i="34"/>
  <c r="A39" i="34" s="1"/>
  <c r="I40" i="34"/>
  <c r="A40" i="34" s="1"/>
  <c r="I41" i="34"/>
  <c r="A41" i="34" s="1"/>
  <c r="I42" i="34"/>
  <c r="A42" i="34" s="1"/>
  <c r="I43" i="34"/>
  <c r="A43" i="34" s="1"/>
  <c r="I44" i="34"/>
  <c r="A44" i="34" s="1"/>
  <c r="I28" i="35"/>
  <c r="I29" i="35"/>
  <c r="A29" i="35" s="1"/>
  <c r="I30" i="35"/>
  <c r="A30" i="35" s="1"/>
  <c r="I31" i="35"/>
  <c r="A31" i="35" s="1"/>
  <c r="I32" i="35"/>
  <c r="A32" i="35" s="1"/>
  <c r="I33" i="35"/>
  <c r="A33" i="35" s="1"/>
  <c r="I34" i="35"/>
  <c r="A34" i="35" s="1"/>
  <c r="I35" i="35"/>
  <c r="A35" i="35" s="1"/>
  <c r="I36" i="35"/>
  <c r="A36" i="35" s="1"/>
  <c r="I37" i="35"/>
  <c r="A37" i="35" s="1"/>
  <c r="I38" i="35"/>
  <c r="A38" i="35" s="1"/>
  <c r="I39" i="35"/>
  <c r="A39" i="35" s="1"/>
  <c r="I40" i="35"/>
  <c r="A40" i="35" s="1"/>
  <c r="I41" i="35"/>
  <c r="A41" i="35" s="1"/>
  <c r="I42" i="35"/>
  <c r="I43" i="35"/>
  <c r="A43" i="35" s="1"/>
  <c r="I44" i="35"/>
  <c r="A44" i="35" s="1"/>
  <c r="I28" i="37"/>
  <c r="A28" i="37" s="1"/>
  <c r="I29" i="37"/>
  <c r="A29" i="37" s="1"/>
  <c r="I30" i="37"/>
  <c r="I31" i="37"/>
  <c r="A31" i="37" s="1"/>
  <c r="I32" i="37"/>
  <c r="A32" i="37" s="1"/>
  <c r="I33" i="37"/>
  <c r="A33" i="37" s="1"/>
  <c r="I34" i="37"/>
  <c r="A34" i="37" s="1"/>
  <c r="I35" i="37"/>
  <c r="I36" i="37"/>
  <c r="A36" i="37" s="1"/>
  <c r="I37" i="37"/>
  <c r="A37" i="37" s="1"/>
  <c r="I38" i="37"/>
  <c r="I39" i="37"/>
  <c r="A39" i="37" s="1"/>
  <c r="I40" i="37"/>
  <c r="A40" i="37" s="1"/>
  <c r="I41" i="37"/>
  <c r="A41" i="37" s="1"/>
  <c r="I42" i="37"/>
  <c r="A42" i="37" s="1"/>
  <c r="I43" i="37"/>
  <c r="I44" i="37"/>
  <c r="A44" i="37" s="1"/>
  <c r="I28" i="39"/>
  <c r="I29" i="39"/>
  <c r="A29" i="39" s="1"/>
  <c r="I30" i="39"/>
  <c r="A30" i="39" s="1"/>
  <c r="I31" i="39"/>
  <c r="A31" i="39" s="1"/>
  <c r="I32" i="39"/>
  <c r="I33" i="39"/>
  <c r="A33" i="39" s="1"/>
  <c r="I34" i="39"/>
  <c r="A34" i="39" s="1"/>
  <c r="I35" i="39"/>
  <c r="A35" i="39" s="1"/>
  <c r="I36" i="39"/>
  <c r="A36" i="39" s="1"/>
  <c r="I37" i="39"/>
  <c r="A37" i="39" s="1"/>
  <c r="I38" i="39"/>
  <c r="A38" i="39" s="1"/>
  <c r="I39" i="39"/>
  <c r="A39" i="39" s="1"/>
  <c r="I40" i="39"/>
  <c r="A40" i="39" s="1"/>
  <c r="I41" i="39"/>
  <c r="A41" i="39" s="1"/>
  <c r="I42" i="39"/>
  <c r="A42" i="39" s="1"/>
  <c r="I43" i="39"/>
  <c r="A43" i="39" s="1"/>
  <c r="I44" i="39"/>
  <c r="A44" i="39" s="1"/>
  <c r="I34" i="1"/>
  <c r="A34" i="1" s="1"/>
  <c r="C74" i="24"/>
  <c r="C74" i="25"/>
  <c r="C74" i="26"/>
  <c r="C73" i="27"/>
  <c r="C74" i="28"/>
  <c r="C74" i="29"/>
  <c r="C74" i="30"/>
  <c r="C74" i="31"/>
  <c r="C74" i="32"/>
  <c r="C74" i="33"/>
  <c r="C74" i="34"/>
  <c r="C74" i="35"/>
  <c r="C74" i="37"/>
  <c r="C74" i="39"/>
  <c r="C74" i="1"/>
  <c r="I94" i="24"/>
  <c r="I95" i="24"/>
  <c r="I96" i="24"/>
  <c r="A96" i="24" s="1"/>
  <c r="I97" i="24"/>
  <c r="I98" i="24"/>
  <c r="I99" i="24"/>
  <c r="I100" i="24"/>
  <c r="A100" i="24" s="1"/>
  <c r="I101" i="24"/>
  <c r="I94" i="25"/>
  <c r="I95" i="25"/>
  <c r="I96" i="25"/>
  <c r="A96" i="25" s="1"/>
  <c r="I97" i="25"/>
  <c r="I98" i="25"/>
  <c r="I99" i="25"/>
  <c r="I100" i="25"/>
  <c r="A100" i="25" s="1"/>
  <c r="I101" i="25"/>
  <c r="I94" i="26"/>
  <c r="I95" i="26"/>
  <c r="I96" i="26"/>
  <c r="A96" i="26" s="1"/>
  <c r="I97" i="26"/>
  <c r="I98" i="26"/>
  <c r="I99" i="26"/>
  <c r="I100" i="26"/>
  <c r="A100" i="26" s="1"/>
  <c r="I101" i="26"/>
  <c r="I93" i="27"/>
  <c r="I94" i="27"/>
  <c r="I95" i="27"/>
  <c r="A95" i="27" s="1"/>
  <c r="I96" i="27"/>
  <c r="I97" i="27"/>
  <c r="A97" i="27" s="1"/>
  <c r="I98" i="27"/>
  <c r="A98" i="27" s="1"/>
  <c r="I99" i="27"/>
  <c r="A99" i="27" s="1"/>
  <c r="I100" i="27"/>
  <c r="A100" i="27" s="1"/>
  <c r="I94" i="28"/>
  <c r="I95" i="28"/>
  <c r="I96" i="28"/>
  <c r="A96" i="28" s="1"/>
  <c r="I97" i="28"/>
  <c r="I98" i="28"/>
  <c r="I99" i="28"/>
  <c r="I100" i="28"/>
  <c r="A100" i="28" s="1"/>
  <c r="I101" i="28"/>
  <c r="I94" i="29"/>
  <c r="I95" i="29"/>
  <c r="I96" i="29"/>
  <c r="A96" i="29" s="1"/>
  <c r="I97" i="29"/>
  <c r="I98" i="29"/>
  <c r="I99" i="29"/>
  <c r="I100" i="29"/>
  <c r="A100" i="29" s="1"/>
  <c r="I101" i="29"/>
  <c r="I94" i="30"/>
  <c r="I95" i="30"/>
  <c r="I96" i="30"/>
  <c r="A96" i="30" s="1"/>
  <c r="I97" i="30"/>
  <c r="I98" i="30"/>
  <c r="I99" i="30"/>
  <c r="I100" i="30"/>
  <c r="A100" i="30" s="1"/>
  <c r="I101" i="30"/>
  <c r="I94" i="31"/>
  <c r="I95" i="31"/>
  <c r="I96" i="31"/>
  <c r="A96" i="31" s="1"/>
  <c r="I97" i="31"/>
  <c r="I98" i="31"/>
  <c r="I99" i="31"/>
  <c r="I100" i="31"/>
  <c r="A100" i="31" s="1"/>
  <c r="I101" i="31"/>
  <c r="I94" i="32"/>
  <c r="I95" i="32"/>
  <c r="I96" i="32"/>
  <c r="A96" i="32" s="1"/>
  <c r="I97" i="32"/>
  <c r="I98" i="32"/>
  <c r="I99" i="32"/>
  <c r="I100" i="32"/>
  <c r="A100" i="32" s="1"/>
  <c r="I101" i="32"/>
  <c r="I94" i="33"/>
  <c r="I95" i="33"/>
  <c r="I96" i="33"/>
  <c r="A96" i="33" s="1"/>
  <c r="I97" i="33"/>
  <c r="I98" i="33"/>
  <c r="I99" i="33"/>
  <c r="I100" i="33"/>
  <c r="A100" i="33" s="1"/>
  <c r="I101" i="33"/>
  <c r="I94" i="34"/>
  <c r="I95" i="34"/>
  <c r="I96" i="34"/>
  <c r="A96" i="34" s="1"/>
  <c r="I97" i="34"/>
  <c r="I98" i="34"/>
  <c r="I99" i="34"/>
  <c r="I100" i="34"/>
  <c r="A100" i="34" s="1"/>
  <c r="I101" i="34"/>
  <c r="I94" i="35"/>
  <c r="I95" i="35"/>
  <c r="I96" i="35"/>
  <c r="A96" i="35" s="1"/>
  <c r="I97" i="35"/>
  <c r="I98" i="35"/>
  <c r="I99" i="35"/>
  <c r="I100" i="35"/>
  <c r="A100" i="35" s="1"/>
  <c r="I101" i="35"/>
  <c r="I94" i="37"/>
  <c r="I95" i="37"/>
  <c r="I96" i="37"/>
  <c r="A96" i="37" s="1"/>
  <c r="I97" i="37"/>
  <c r="I98" i="37"/>
  <c r="I99" i="37"/>
  <c r="I100" i="37"/>
  <c r="A100" i="37" s="1"/>
  <c r="I101" i="37"/>
  <c r="I94" i="39"/>
  <c r="I95" i="39"/>
  <c r="I96" i="39"/>
  <c r="A96" i="39" s="1"/>
  <c r="I97" i="39"/>
  <c r="I98" i="39"/>
  <c r="I99" i="39"/>
  <c r="I100" i="39"/>
  <c r="A100" i="39" s="1"/>
  <c r="I101" i="39"/>
  <c r="I94" i="1"/>
  <c r="I95" i="1"/>
  <c r="I96" i="1"/>
  <c r="A96" i="1" s="1"/>
  <c r="I97" i="1"/>
  <c r="I98" i="1"/>
  <c r="I99" i="1"/>
  <c r="I100" i="1"/>
  <c r="A100" i="1" s="1"/>
  <c r="I101" i="1"/>
  <c r="I93" i="24"/>
  <c r="I93" i="25"/>
  <c r="I93" i="26"/>
  <c r="A93" i="26" s="1"/>
  <c r="I92" i="27"/>
  <c r="I93" i="28"/>
  <c r="I93" i="29"/>
  <c r="I93" i="30"/>
  <c r="A93" i="30" s="1"/>
  <c r="I93" i="31"/>
  <c r="I93" i="32"/>
  <c r="I93" i="33"/>
  <c r="I93" i="34"/>
  <c r="A93" i="34" s="1"/>
  <c r="I93" i="35"/>
  <c r="I93" i="37"/>
  <c r="I93" i="39"/>
  <c r="I93" i="1"/>
  <c r="C87" i="24"/>
  <c r="D87" i="24"/>
  <c r="C88" i="24"/>
  <c r="D88" i="24"/>
  <c r="C89" i="24"/>
  <c r="D89" i="24"/>
  <c r="C90" i="24"/>
  <c r="D90" i="24"/>
  <c r="C87" i="25"/>
  <c r="D87" i="25"/>
  <c r="C88" i="25"/>
  <c r="D88" i="25"/>
  <c r="C89" i="25"/>
  <c r="D89" i="25"/>
  <c r="C90" i="25"/>
  <c r="D90" i="25"/>
  <c r="C87" i="26"/>
  <c r="D87" i="26"/>
  <c r="C88" i="26"/>
  <c r="D88" i="26"/>
  <c r="C89" i="26"/>
  <c r="D89" i="26"/>
  <c r="C90" i="26"/>
  <c r="D90" i="26"/>
  <c r="C86" i="27"/>
  <c r="D86" i="27"/>
  <c r="C87" i="27"/>
  <c r="D87" i="27"/>
  <c r="C88" i="27"/>
  <c r="D88" i="27"/>
  <c r="C89" i="27"/>
  <c r="D89" i="27"/>
  <c r="C87" i="28"/>
  <c r="D87" i="28"/>
  <c r="C88" i="28"/>
  <c r="D88" i="28"/>
  <c r="C89" i="28"/>
  <c r="D89" i="28"/>
  <c r="C90" i="28"/>
  <c r="D90" i="28"/>
  <c r="C87" i="29"/>
  <c r="D87" i="29"/>
  <c r="C88" i="29"/>
  <c r="D88" i="29"/>
  <c r="C89" i="29"/>
  <c r="D89" i="29"/>
  <c r="C90" i="29"/>
  <c r="D90" i="29"/>
  <c r="C87" i="30"/>
  <c r="D87" i="30"/>
  <c r="C88" i="30"/>
  <c r="D88" i="30"/>
  <c r="C89" i="30"/>
  <c r="D89" i="30"/>
  <c r="C90" i="30"/>
  <c r="D90" i="30"/>
  <c r="C87" i="31"/>
  <c r="D87" i="31"/>
  <c r="C88" i="31"/>
  <c r="D88" i="31"/>
  <c r="C89" i="31"/>
  <c r="D89" i="31"/>
  <c r="C90" i="31"/>
  <c r="D90" i="31"/>
  <c r="C87" i="32"/>
  <c r="D87" i="32"/>
  <c r="C88" i="32"/>
  <c r="D88" i="32"/>
  <c r="C89" i="32"/>
  <c r="D89" i="32"/>
  <c r="C90" i="32"/>
  <c r="D90" i="32"/>
  <c r="C87" i="33"/>
  <c r="D87" i="33"/>
  <c r="C88" i="33"/>
  <c r="D88" i="33"/>
  <c r="C89" i="33"/>
  <c r="D89" i="33"/>
  <c r="C90" i="33"/>
  <c r="D90" i="33"/>
  <c r="C87" i="34"/>
  <c r="D87" i="34"/>
  <c r="C88" i="34"/>
  <c r="D88" i="34"/>
  <c r="C89" i="34"/>
  <c r="D89" i="34"/>
  <c r="C90" i="34"/>
  <c r="D90" i="34"/>
  <c r="C87" i="35"/>
  <c r="D87" i="35"/>
  <c r="C88" i="35"/>
  <c r="D88" i="35"/>
  <c r="C89" i="35"/>
  <c r="D89" i="35"/>
  <c r="C90" i="35"/>
  <c r="D90" i="35"/>
  <c r="C87" i="37"/>
  <c r="D87" i="37"/>
  <c r="C88" i="37"/>
  <c r="D88" i="37"/>
  <c r="C89" i="37"/>
  <c r="D89" i="37"/>
  <c r="C90" i="37"/>
  <c r="D90" i="37"/>
  <c r="C87" i="39"/>
  <c r="D87" i="39"/>
  <c r="C88" i="39"/>
  <c r="D88" i="39"/>
  <c r="C89" i="39"/>
  <c r="D89" i="39"/>
  <c r="C90" i="39"/>
  <c r="D90" i="39"/>
  <c r="C87" i="1"/>
  <c r="D87" i="1"/>
  <c r="C88" i="1"/>
  <c r="D88" i="1"/>
  <c r="C89" i="1"/>
  <c r="D89" i="1"/>
  <c r="C90" i="1"/>
  <c r="D90" i="1"/>
  <c r="D86" i="24"/>
  <c r="D86" i="25"/>
  <c r="D86" i="26"/>
  <c r="D85" i="27"/>
  <c r="D86" i="28"/>
  <c r="D86" i="29"/>
  <c r="D86" i="30"/>
  <c r="D86" i="31"/>
  <c r="D86" i="32"/>
  <c r="D86" i="33"/>
  <c r="D86" i="34"/>
  <c r="D86" i="35"/>
  <c r="D86" i="37"/>
  <c r="D86" i="39"/>
  <c r="D86" i="1"/>
  <c r="C86" i="24"/>
  <c r="C86" i="25"/>
  <c r="C86" i="26"/>
  <c r="C85" i="27"/>
  <c r="C86" i="28"/>
  <c r="C86" i="29"/>
  <c r="C86" i="30"/>
  <c r="C86" i="31"/>
  <c r="C86" i="32"/>
  <c r="C86" i="33"/>
  <c r="C86" i="34"/>
  <c r="C86" i="35"/>
  <c r="C86" i="37"/>
  <c r="C86" i="39"/>
  <c r="C86" i="1"/>
  <c r="C107" i="24"/>
  <c r="C107" i="25"/>
  <c r="C107" i="26"/>
  <c r="C106" i="27"/>
  <c r="C107" i="28"/>
  <c r="C107" i="29"/>
  <c r="C107" i="30"/>
  <c r="C107" i="31"/>
  <c r="C107" i="32"/>
  <c r="C107" i="33"/>
  <c r="C107" i="34"/>
  <c r="C107" i="35"/>
  <c r="C107" i="37"/>
  <c r="C107" i="39"/>
  <c r="C107" i="1"/>
  <c r="C106" i="24"/>
  <c r="C106" i="25"/>
  <c r="C106" i="26"/>
  <c r="C106" i="28"/>
  <c r="C106" i="29"/>
  <c r="C106" i="30"/>
  <c r="C106" i="31"/>
  <c r="C106" i="32"/>
  <c r="C106" i="33"/>
  <c r="C106" i="34"/>
  <c r="C106" i="35"/>
  <c r="C106" i="37"/>
  <c r="C106" i="39"/>
  <c r="C106" i="1"/>
  <c r="C105" i="24"/>
  <c r="C105" i="25"/>
  <c r="C105" i="26"/>
  <c r="C105" i="28"/>
  <c r="C105" i="29"/>
  <c r="C105" i="30"/>
  <c r="C105" i="31"/>
  <c r="C105" i="32"/>
  <c r="C105" i="33"/>
  <c r="C105" i="34"/>
  <c r="C105" i="35"/>
  <c r="C105" i="37"/>
  <c r="C105" i="39"/>
  <c r="I87" i="24"/>
  <c r="A87" i="24" s="1"/>
  <c r="I88" i="24"/>
  <c r="A88" i="24" s="1"/>
  <c r="I89" i="24"/>
  <c r="A89" i="24" s="1"/>
  <c r="I90" i="24"/>
  <c r="A90" i="24" s="1"/>
  <c r="I87" i="25"/>
  <c r="A87" i="25" s="1"/>
  <c r="I88" i="25"/>
  <c r="A88" i="25" s="1"/>
  <c r="I89" i="25"/>
  <c r="A89" i="25" s="1"/>
  <c r="I90" i="25"/>
  <c r="A90" i="25" s="1"/>
  <c r="I87" i="26"/>
  <c r="A87" i="26" s="1"/>
  <c r="I88" i="26"/>
  <c r="A88" i="26" s="1"/>
  <c r="I89" i="26"/>
  <c r="I90" i="26"/>
  <c r="A90" i="26" s="1"/>
  <c r="I86" i="27"/>
  <c r="A86" i="27" s="1"/>
  <c r="I87" i="27"/>
  <c r="A87" i="27" s="1"/>
  <c r="I88" i="27"/>
  <c r="A88" i="27" s="1"/>
  <c r="I89" i="27"/>
  <c r="I87" i="28"/>
  <c r="A87" i="28" s="1"/>
  <c r="I88" i="28"/>
  <c r="A88" i="28" s="1"/>
  <c r="I89" i="28"/>
  <c r="A89" i="28" s="1"/>
  <c r="I90" i="28"/>
  <c r="A90" i="28" s="1"/>
  <c r="I87" i="29"/>
  <c r="I88" i="29"/>
  <c r="A88" i="29" s="1"/>
  <c r="I89" i="29"/>
  <c r="I90" i="29"/>
  <c r="A90" i="29" s="1"/>
  <c r="I87" i="30"/>
  <c r="A87" i="30" s="1"/>
  <c r="I88" i="30"/>
  <c r="A88" i="30" s="1"/>
  <c r="I89" i="30"/>
  <c r="I90" i="30"/>
  <c r="A90" i="30" s="1"/>
  <c r="I87" i="31"/>
  <c r="I88" i="31"/>
  <c r="A88" i="31" s="1"/>
  <c r="I89" i="31"/>
  <c r="A89" i="31" s="1"/>
  <c r="I90" i="31"/>
  <c r="A90" i="31" s="1"/>
  <c r="I87" i="32"/>
  <c r="A87" i="32" s="1"/>
  <c r="I88" i="32"/>
  <c r="A88" i="32" s="1"/>
  <c r="I89" i="32"/>
  <c r="I90" i="32"/>
  <c r="A90" i="32" s="1"/>
  <c r="I87" i="33"/>
  <c r="A87" i="33" s="1"/>
  <c r="I88" i="33"/>
  <c r="A88" i="33" s="1"/>
  <c r="I89" i="33"/>
  <c r="I90" i="33"/>
  <c r="A90" i="33" s="1"/>
  <c r="I87" i="34"/>
  <c r="A87" i="34" s="1"/>
  <c r="I88" i="34"/>
  <c r="A88" i="34" s="1"/>
  <c r="I89" i="34"/>
  <c r="I90" i="34"/>
  <c r="A90" i="34" s="1"/>
  <c r="I87" i="35"/>
  <c r="I88" i="35"/>
  <c r="A88" i="35" s="1"/>
  <c r="I89" i="35"/>
  <c r="I90" i="35"/>
  <c r="A90" i="35" s="1"/>
  <c r="I87" i="37"/>
  <c r="A87" i="37" s="1"/>
  <c r="I88" i="37"/>
  <c r="A88" i="37" s="1"/>
  <c r="I89" i="37"/>
  <c r="A89" i="37" s="1"/>
  <c r="I90" i="37"/>
  <c r="I87" i="39"/>
  <c r="A87" i="39" s="1"/>
  <c r="I88" i="39"/>
  <c r="A88" i="39" s="1"/>
  <c r="I89" i="39"/>
  <c r="A89" i="39" s="1"/>
  <c r="I90" i="39"/>
  <c r="A90" i="39" s="1"/>
  <c r="I86" i="24"/>
  <c r="I86" i="25"/>
  <c r="A86" i="25" s="1"/>
  <c r="I86" i="26"/>
  <c r="A86" i="26" s="1"/>
  <c r="I85" i="27"/>
  <c r="A85" i="27" s="1"/>
  <c r="I86" i="28"/>
  <c r="A86" i="28" s="1"/>
  <c r="I86" i="29"/>
  <c r="A86" i="29" s="1"/>
  <c r="I86" i="30"/>
  <c r="I86" i="31"/>
  <c r="A86" i="31" s="1"/>
  <c r="I86" i="32"/>
  <c r="I86" i="33"/>
  <c r="A86" i="33" s="1"/>
  <c r="I86" i="34"/>
  <c r="I86" i="35"/>
  <c r="A86" i="35" s="1"/>
  <c r="I86" i="37"/>
  <c r="A86" i="37" s="1"/>
  <c r="I86" i="39"/>
  <c r="A86" i="39" s="1"/>
  <c r="I80" i="24"/>
  <c r="A80" i="24" s="1"/>
  <c r="I81" i="24"/>
  <c r="I82" i="24"/>
  <c r="I83" i="24"/>
  <c r="I80" i="25"/>
  <c r="A80" i="25" s="1"/>
  <c r="I81" i="25"/>
  <c r="I82" i="25"/>
  <c r="I83" i="25"/>
  <c r="I80" i="26"/>
  <c r="I84" i="26" s="1"/>
  <c r="I81" i="26"/>
  <c r="I82" i="26"/>
  <c r="I83" i="26"/>
  <c r="I79" i="27"/>
  <c r="I80" i="27"/>
  <c r="I81" i="27"/>
  <c r="I82" i="27"/>
  <c r="A82" i="27" s="1"/>
  <c r="I80" i="28"/>
  <c r="A80" i="28" s="1"/>
  <c r="I81" i="28"/>
  <c r="I82" i="28"/>
  <c r="I83" i="28"/>
  <c r="I80" i="29"/>
  <c r="A80" i="29" s="1"/>
  <c r="I81" i="29"/>
  <c r="I82" i="29"/>
  <c r="I83" i="29"/>
  <c r="I80" i="30"/>
  <c r="A80" i="30" s="1"/>
  <c r="I81" i="30"/>
  <c r="I82" i="30"/>
  <c r="I83" i="30"/>
  <c r="I80" i="31"/>
  <c r="A80" i="31" s="1"/>
  <c r="I81" i="31"/>
  <c r="I82" i="31"/>
  <c r="I83" i="31"/>
  <c r="I80" i="32"/>
  <c r="A80" i="32" s="1"/>
  <c r="I81" i="32"/>
  <c r="I82" i="32"/>
  <c r="I83" i="32"/>
  <c r="I80" i="33"/>
  <c r="I81" i="33"/>
  <c r="I82" i="33"/>
  <c r="I83" i="33"/>
  <c r="I80" i="34"/>
  <c r="A80" i="34" s="1"/>
  <c r="I81" i="34"/>
  <c r="I82" i="34"/>
  <c r="I83" i="34"/>
  <c r="I80" i="35"/>
  <c r="I84" i="35" s="1"/>
  <c r="A78" i="35" s="1"/>
  <c r="I81" i="35"/>
  <c r="I82" i="35"/>
  <c r="I83" i="35"/>
  <c r="I80" i="37"/>
  <c r="I81" i="37"/>
  <c r="I82" i="37"/>
  <c r="I83" i="37"/>
  <c r="I80" i="39"/>
  <c r="I84" i="39" s="1"/>
  <c r="A84" i="39" s="1"/>
  <c r="I81" i="39"/>
  <c r="I82" i="39"/>
  <c r="I83" i="39"/>
  <c r="I80" i="1"/>
  <c r="I84" i="1" s="1"/>
  <c r="I87" i="1"/>
  <c r="I81" i="1"/>
  <c r="I88" i="1"/>
  <c r="A88" i="1" s="1"/>
  <c r="I82" i="1"/>
  <c r="A82" i="1" s="1"/>
  <c r="I89" i="1"/>
  <c r="I83" i="1"/>
  <c r="I90" i="1"/>
  <c r="A90" i="1" s="1"/>
  <c r="I79" i="24"/>
  <c r="I84" i="24" s="1"/>
  <c r="A84" i="24" s="1"/>
  <c r="I79" i="25"/>
  <c r="I79" i="26"/>
  <c r="I78" i="27"/>
  <c r="A78" i="27" s="1"/>
  <c r="I79" i="28"/>
  <c r="A79" i="28" s="1"/>
  <c r="I79" i="29"/>
  <c r="I79" i="30"/>
  <c r="I79" i="31"/>
  <c r="I79" i="32"/>
  <c r="I84" i="32" s="1"/>
  <c r="A84" i="32" s="1"/>
  <c r="I79" i="33"/>
  <c r="I79" i="34"/>
  <c r="I79" i="35"/>
  <c r="I79" i="37"/>
  <c r="I79" i="39"/>
  <c r="I79" i="1"/>
  <c r="I86" i="1"/>
  <c r="A86" i="1" s="1"/>
  <c r="G26" i="24"/>
  <c r="G26" i="25"/>
  <c r="G26" i="26"/>
  <c r="G26" i="27"/>
  <c r="G26" i="28"/>
  <c r="G26" i="29"/>
  <c r="G26" i="30"/>
  <c r="G26" i="31"/>
  <c r="G26" i="32"/>
  <c r="G26" i="33"/>
  <c r="G26" i="34"/>
  <c r="G26" i="35"/>
  <c r="G26" i="37"/>
  <c r="G26" i="39"/>
  <c r="G26" i="1"/>
  <c r="G85" i="24"/>
  <c r="G85" i="25"/>
  <c r="G85" i="26"/>
  <c r="G84" i="27"/>
  <c r="G85" i="28"/>
  <c r="G85" i="29"/>
  <c r="G85" i="30"/>
  <c r="G85" i="31"/>
  <c r="G85" i="32"/>
  <c r="G85" i="33"/>
  <c r="G85" i="34"/>
  <c r="G85" i="35"/>
  <c r="G85" i="37"/>
  <c r="G85" i="39"/>
  <c r="G85" i="1"/>
  <c r="E85" i="24"/>
  <c r="E85" i="25"/>
  <c r="E85" i="26"/>
  <c r="E84" i="27"/>
  <c r="E85" i="28"/>
  <c r="E85" i="29"/>
  <c r="E85" i="30"/>
  <c r="E85" i="31"/>
  <c r="E85" i="32"/>
  <c r="E85" i="33"/>
  <c r="E85" i="34"/>
  <c r="E85" i="35"/>
  <c r="E85" i="37"/>
  <c r="E85" i="39"/>
  <c r="E85" i="1"/>
  <c r="I70" i="24"/>
  <c r="A70" i="24" s="1"/>
  <c r="I69" i="24"/>
  <c r="A69" i="24"/>
  <c r="I68" i="24"/>
  <c r="A68" i="24" s="1"/>
  <c r="I67" i="24"/>
  <c r="A67" i="24"/>
  <c r="I66" i="24"/>
  <c r="A66" i="24" s="1"/>
  <c r="I65" i="24"/>
  <c r="A65" i="24"/>
  <c r="I64" i="24"/>
  <c r="A64" i="24" s="1"/>
  <c r="I63" i="24"/>
  <c r="A63" i="24"/>
  <c r="I62" i="24"/>
  <c r="A62" i="24" s="1"/>
  <c r="I61" i="24"/>
  <c r="I70" i="25"/>
  <c r="A70" i="25"/>
  <c r="I69" i="25"/>
  <c r="A69" i="25" s="1"/>
  <c r="I68" i="25"/>
  <c r="A68" i="25"/>
  <c r="I67" i="25"/>
  <c r="A67" i="25" s="1"/>
  <c r="I66" i="25"/>
  <c r="A66" i="25" s="1"/>
  <c r="I65" i="25"/>
  <c r="A65" i="25" s="1"/>
  <c r="I64" i="25"/>
  <c r="A64" i="25" s="1"/>
  <c r="I63" i="25"/>
  <c r="A63" i="25" s="1"/>
  <c r="I62" i="25"/>
  <c r="A62" i="25"/>
  <c r="I61" i="25"/>
  <c r="I70" i="26"/>
  <c r="A70" i="26"/>
  <c r="I69" i="26"/>
  <c r="A69" i="26" s="1"/>
  <c r="I68" i="26"/>
  <c r="A68" i="26"/>
  <c r="I67" i="26"/>
  <c r="A67" i="26" s="1"/>
  <c r="I66" i="26"/>
  <c r="A66" i="26"/>
  <c r="I65" i="26"/>
  <c r="A65" i="26" s="1"/>
  <c r="I64" i="26"/>
  <c r="A64" i="26"/>
  <c r="I63" i="26"/>
  <c r="A63" i="26" s="1"/>
  <c r="I62" i="26"/>
  <c r="A62" i="26"/>
  <c r="I61" i="26"/>
  <c r="I71" i="26" s="1"/>
  <c r="A71" i="26" s="1"/>
  <c r="I69" i="27"/>
  <c r="A69" i="27" s="1"/>
  <c r="I68" i="27"/>
  <c r="A68" i="27" s="1"/>
  <c r="I67" i="27"/>
  <c r="A67" i="27" s="1"/>
  <c r="I66" i="27"/>
  <c r="A66" i="27" s="1"/>
  <c r="I65" i="27"/>
  <c r="A65" i="27" s="1"/>
  <c r="I64" i="27"/>
  <c r="A64" i="27" s="1"/>
  <c r="I63" i="27"/>
  <c r="A63" i="27" s="1"/>
  <c r="I62" i="27"/>
  <c r="A62" i="27" s="1"/>
  <c r="I61" i="27"/>
  <c r="A61" i="27" s="1"/>
  <c r="I60" i="27"/>
  <c r="A60" i="27" s="1"/>
  <c r="I70" i="28"/>
  <c r="A70" i="28"/>
  <c r="I69" i="28"/>
  <c r="A69" i="28" s="1"/>
  <c r="I68" i="28"/>
  <c r="A68" i="28"/>
  <c r="I67" i="28"/>
  <c r="A67" i="28" s="1"/>
  <c r="I66" i="28"/>
  <c r="A66" i="28" s="1"/>
  <c r="I65" i="28"/>
  <c r="A65" i="28" s="1"/>
  <c r="I64" i="28"/>
  <c r="A64" i="28" s="1"/>
  <c r="I63" i="28"/>
  <c r="A63" i="28" s="1"/>
  <c r="I62" i="28"/>
  <c r="A62" i="28"/>
  <c r="I61" i="28"/>
  <c r="I70" i="29"/>
  <c r="A70" i="29"/>
  <c r="I69" i="29"/>
  <c r="A69" i="29" s="1"/>
  <c r="I68" i="29"/>
  <c r="A68" i="29"/>
  <c r="I67" i="29"/>
  <c r="A67" i="29" s="1"/>
  <c r="I66" i="29"/>
  <c r="A66" i="29"/>
  <c r="I65" i="29"/>
  <c r="A65" i="29" s="1"/>
  <c r="I64" i="29"/>
  <c r="A64" i="29"/>
  <c r="I63" i="29"/>
  <c r="A63" i="29" s="1"/>
  <c r="I62" i="29"/>
  <c r="A62" i="29"/>
  <c r="I61" i="29"/>
  <c r="I70" i="30"/>
  <c r="A70" i="30" s="1"/>
  <c r="I69" i="30"/>
  <c r="A69" i="30"/>
  <c r="I68" i="30"/>
  <c r="A68" i="30" s="1"/>
  <c r="I67" i="30"/>
  <c r="A67" i="30" s="1"/>
  <c r="I66" i="30"/>
  <c r="A66" i="30" s="1"/>
  <c r="I65" i="30"/>
  <c r="A65" i="30" s="1"/>
  <c r="I64" i="30"/>
  <c r="A64" i="30" s="1"/>
  <c r="I63" i="30"/>
  <c r="A63" i="30"/>
  <c r="I62" i="30"/>
  <c r="A62" i="30" s="1"/>
  <c r="I61" i="30"/>
  <c r="A61" i="30" s="1"/>
  <c r="I70" i="31"/>
  <c r="A70" i="31" s="1"/>
  <c r="I69" i="31"/>
  <c r="A69" i="31"/>
  <c r="I68" i="31"/>
  <c r="A68" i="31" s="1"/>
  <c r="I67" i="31"/>
  <c r="A67" i="31"/>
  <c r="I66" i="31"/>
  <c r="A66" i="31" s="1"/>
  <c r="I65" i="31"/>
  <c r="A65" i="31"/>
  <c r="I64" i="31"/>
  <c r="I63" i="31"/>
  <c r="A63" i="31"/>
  <c r="I62" i="31"/>
  <c r="A62" i="31" s="1"/>
  <c r="I61" i="31"/>
  <c r="I70" i="32"/>
  <c r="A70" i="32" s="1"/>
  <c r="I69" i="32"/>
  <c r="A69" i="32" s="1"/>
  <c r="I68" i="32"/>
  <c r="A68" i="32" s="1"/>
  <c r="I67" i="32"/>
  <c r="A67" i="32" s="1"/>
  <c r="I66" i="32"/>
  <c r="A66" i="32"/>
  <c r="I65" i="32"/>
  <c r="A65" i="32" s="1"/>
  <c r="I64" i="32"/>
  <c r="A64" i="32"/>
  <c r="I63" i="32"/>
  <c r="A63" i="32" s="1"/>
  <c r="I62" i="32"/>
  <c r="A62" i="32" s="1"/>
  <c r="I61" i="32"/>
  <c r="A61" i="32" s="1"/>
  <c r="I70" i="33"/>
  <c r="A70" i="33"/>
  <c r="I69" i="33"/>
  <c r="A69" i="33" s="1"/>
  <c r="I68" i="33"/>
  <c r="A68" i="33"/>
  <c r="I67" i="33"/>
  <c r="A67" i="33" s="1"/>
  <c r="I66" i="33"/>
  <c r="A66" i="33"/>
  <c r="I65" i="33"/>
  <c r="A65" i="33" s="1"/>
  <c r="I64" i="33"/>
  <c r="A64" i="33"/>
  <c r="I63" i="33"/>
  <c r="A63" i="33" s="1"/>
  <c r="I62" i="33"/>
  <c r="A62" i="33"/>
  <c r="I61" i="33"/>
  <c r="A61" i="33" s="1"/>
  <c r="I70" i="34"/>
  <c r="A70" i="34" s="1"/>
  <c r="I69" i="34"/>
  <c r="A69" i="34" s="1"/>
  <c r="I68" i="34"/>
  <c r="A68" i="34" s="1"/>
  <c r="I67" i="34"/>
  <c r="A67" i="34"/>
  <c r="I66" i="34"/>
  <c r="A66" i="34" s="1"/>
  <c r="I65" i="34"/>
  <c r="A65" i="34"/>
  <c r="I64" i="34"/>
  <c r="A64" i="34" s="1"/>
  <c r="I63" i="34"/>
  <c r="A63" i="34" s="1"/>
  <c r="I62" i="34"/>
  <c r="A62" i="34" s="1"/>
  <c r="I61" i="34"/>
  <c r="I70" i="35"/>
  <c r="A70" i="35" s="1"/>
  <c r="I69" i="35"/>
  <c r="A69" i="35"/>
  <c r="I68" i="35"/>
  <c r="A68" i="35" s="1"/>
  <c r="I67" i="35"/>
  <c r="A67" i="35"/>
  <c r="I66" i="35"/>
  <c r="A66" i="35" s="1"/>
  <c r="I65" i="35"/>
  <c r="A65" i="35"/>
  <c r="I64" i="35"/>
  <c r="A64" i="35" s="1"/>
  <c r="I63" i="35"/>
  <c r="A63" i="35"/>
  <c r="I62" i="35"/>
  <c r="I61" i="35"/>
  <c r="I70" i="37"/>
  <c r="A70" i="37"/>
  <c r="I69" i="37"/>
  <c r="A69" i="37" s="1"/>
  <c r="I68" i="37"/>
  <c r="A68" i="37"/>
  <c r="I67" i="37"/>
  <c r="A67" i="37" s="1"/>
  <c r="I66" i="37"/>
  <c r="A66" i="37"/>
  <c r="I65" i="37"/>
  <c r="A65" i="37" s="1"/>
  <c r="I64" i="37"/>
  <c r="A64" i="37"/>
  <c r="I63" i="37"/>
  <c r="A63" i="37" s="1"/>
  <c r="I62" i="37"/>
  <c r="A62" i="37"/>
  <c r="I61" i="37"/>
  <c r="A61" i="37" s="1"/>
  <c r="I70" i="39"/>
  <c r="A70" i="39" s="1"/>
  <c r="I69" i="39"/>
  <c r="A69" i="39"/>
  <c r="I68" i="39"/>
  <c r="A68" i="39" s="1"/>
  <c r="I67" i="39"/>
  <c r="A67" i="39"/>
  <c r="I66" i="39"/>
  <c r="A66" i="39" s="1"/>
  <c r="I65" i="39"/>
  <c r="A65" i="39"/>
  <c r="I64" i="39"/>
  <c r="A64" i="39" s="1"/>
  <c r="I63" i="39"/>
  <c r="A63" i="39"/>
  <c r="I62" i="39"/>
  <c r="I61" i="39"/>
  <c r="I70" i="1"/>
  <c r="A70" i="1"/>
  <c r="I69" i="1"/>
  <c r="A69" i="1" s="1"/>
  <c r="I68" i="1"/>
  <c r="A68" i="1"/>
  <c r="I67" i="1"/>
  <c r="A67" i="1" s="1"/>
  <c r="I66" i="1"/>
  <c r="A66" i="1"/>
  <c r="I65" i="1"/>
  <c r="A65" i="1" s="1"/>
  <c r="I64" i="1"/>
  <c r="A64" i="1"/>
  <c r="I63" i="1"/>
  <c r="A63" i="1" s="1"/>
  <c r="I62" i="1"/>
  <c r="A62" i="1"/>
  <c r="I61" i="1"/>
  <c r="A61" i="1" s="1"/>
  <c r="E26" i="24"/>
  <c r="E26" i="25"/>
  <c r="E26" i="26"/>
  <c r="E26" i="27"/>
  <c r="E26" i="28"/>
  <c r="E26" i="29"/>
  <c r="E26" i="30"/>
  <c r="E26" i="31"/>
  <c r="E26" i="32"/>
  <c r="E26" i="33"/>
  <c r="E26" i="34"/>
  <c r="E26" i="35"/>
  <c r="E26" i="37"/>
  <c r="E26" i="39"/>
  <c r="E26" i="1"/>
  <c r="A61" i="39"/>
  <c r="A61" i="35"/>
  <c r="A61" i="31"/>
  <c r="A61" i="25"/>
  <c r="I71" i="37"/>
  <c r="A71" i="37" s="1"/>
  <c r="I71" i="32"/>
  <c r="A71" i="32" s="1"/>
  <c r="A59" i="32" s="1"/>
  <c r="I71" i="30"/>
  <c r="A71" i="30" s="1"/>
  <c r="A60" i="30" s="1"/>
  <c r="A61" i="28"/>
  <c r="A61" i="26"/>
  <c r="A61" i="24"/>
  <c r="C28" i="24"/>
  <c r="D28" i="24"/>
  <c r="C29" i="24"/>
  <c r="D29" i="24"/>
  <c r="C30" i="24"/>
  <c r="D30" i="24"/>
  <c r="C31" i="24"/>
  <c r="D31" i="24"/>
  <c r="C32" i="24"/>
  <c r="D32" i="24"/>
  <c r="C33" i="24"/>
  <c r="D33" i="24"/>
  <c r="C34" i="24"/>
  <c r="D34" i="24"/>
  <c r="C35" i="24"/>
  <c r="D35" i="24"/>
  <c r="C36" i="24"/>
  <c r="D36" i="24"/>
  <c r="C37" i="24"/>
  <c r="D37" i="24"/>
  <c r="C38" i="24"/>
  <c r="D38" i="24"/>
  <c r="C39" i="24"/>
  <c r="D39" i="24"/>
  <c r="C40" i="24"/>
  <c r="D40" i="24"/>
  <c r="C41" i="24"/>
  <c r="D41" i="24"/>
  <c r="C42" i="24"/>
  <c r="D42" i="24"/>
  <c r="C43" i="24"/>
  <c r="D43" i="24"/>
  <c r="C44" i="24"/>
  <c r="D44" i="24"/>
  <c r="C28" i="25"/>
  <c r="D28" i="25"/>
  <c r="C29" i="25"/>
  <c r="D29" i="25"/>
  <c r="C30" i="25"/>
  <c r="D30" i="25"/>
  <c r="C31" i="25"/>
  <c r="D31" i="25"/>
  <c r="C32" i="25"/>
  <c r="D32" i="25"/>
  <c r="C33" i="25"/>
  <c r="D33" i="25"/>
  <c r="C34" i="25"/>
  <c r="D34" i="25"/>
  <c r="C35" i="25"/>
  <c r="D35" i="25"/>
  <c r="C36" i="25"/>
  <c r="D36" i="25"/>
  <c r="C37" i="25"/>
  <c r="D37" i="25"/>
  <c r="C38" i="25"/>
  <c r="D38" i="25"/>
  <c r="C39" i="25"/>
  <c r="D39" i="25"/>
  <c r="C40" i="25"/>
  <c r="D40" i="25"/>
  <c r="C41" i="25"/>
  <c r="D41" i="25"/>
  <c r="C42" i="25"/>
  <c r="D42" i="25"/>
  <c r="C43" i="25"/>
  <c r="D43" i="25"/>
  <c r="C44" i="25"/>
  <c r="D44" i="25"/>
  <c r="C28" i="26"/>
  <c r="D28" i="26"/>
  <c r="C29" i="26"/>
  <c r="D29" i="26"/>
  <c r="C30" i="26"/>
  <c r="D30" i="26"/>
  <c r="C31" i="26"/>
  <c r="D31" i="26"/>
  <c r="C32" i="26"/>
  <c r="D32" i="26"/>
  <c r="C33" i="26"/>
  <c r="D33" i="26"/>
  <c r="C34" i="26"/>
  <c r="D34" i="26"/>
  <c r="C35" i="26"/>
  <c r="D35" i="26"/>
  <c r="C36" i="26"/>
  <c r="D36" i="26"/>
  <c r="C37" i="26"/>
  <c r="D37" i="26"/>
  <c r="C38" i="26"/>
  <c r="D38" i="26"/>
  <c r="C39" i="26"/>
  <c r="D39" i="26"/>
  <c r="C40" i="26"/>
  <c r="D40" i="26"/>
  <c r="C41" i="26"/>
  <c r="D41" i="26"/>
  <c r="C42" i="26"/>
  <c r="D42" i="26"/>
  <c r="C43" i="26"/>
  <c r="D43" i="26"/>
  <c r="C44" i="26"/>
  <c r="D44" i="26"/>
  <c r="C28" i="27"/>
  <c r="D28" i="27"/>
  <c r="C29" i="27"/>
  <c r="D29" i="27"/>
  <c r="C30" i="27"/>
  <c r="D30" i="27"/>
  <c r="C31" i="27"/>
  <c r="D31" i="27"/>
  <c r="C32" i="27"/>
  <c r="D32" i="27"/>
  <c r="C33" i="27"/>
  <c r="D33" i="27"/>
  <c r="C34" i="27"/>
  <c r="D34" i="27"/>
  <c r="C35" i="27"/>
  <c r="D35" i="27"/>
  <c r="C36" i="27"/>
  <c r="D36" i="27"/>
  <c r="C37" i="27"/>
  <c r="D37" i="27"/>
  <c r="C38" i="27"/>
  <c r="D38" i="27"/>
  <c r="C39" i="27"/>
  <c r="D39" i="27"/>
  <c r="C40" i="27"/>
  <c r="D40" i="27"/>
  <c r="C41" i="27"/>
  <c r="D41" i="27"/>
  <c r="C42" i="27"/>
  <c r="D42" i="27"/>
  <c r="C43" i="27"/>
  <c r="D43" i="27"/>
  <c r="C44" i="27"/>
  <c r="D44" i="27"/>
  <c r="C28" i="28"/>
  <c r="D28" i="28"/>
  <c r="C29" i="28"/>
  <c r="D29" i="28"/>
  <c r="C30" i="28"/>
  <c r="D30" i="28"/>
  <c r="C31" i="28"/>
  <c r="D31" i="28"/>
  <c r="C32" i="28"/>
  <c r="D32" i="28"/>
  <c r="C33" i="28"/>
  <c r="D33" i="28"/>
  <c r="C34" i="28"/>
  <c r="D34" i="28"/>
  <c r="C35" i="28"/>
  <c r="D35" i="28"/>
  <c r="C36" i="28"/>
  <c r="D36" i="28"/>
  <c r="C37" i="28"/>
  <c r="D37" i="28"/>
  <c r="C38" i="28"/>
  <c r="D38" i="28"/>
  <c r="C39" i="28"/>
  <c r="D39" i="28"/>
  <c r="C40" i="28"/>
  <c r="D40" i="28"/>
  <c r="C41" i="28"/>
  <c r="D41" i="28"/>
  <c r="C42" i="28"/>
  <c r="D42" i="28"/>
  <c r="C43" i="28"/>
  <c r="D43" i="28"/>
  <c r="C44" i="28"/>
  <c r="D44" i="28"/>
  <c r="C28" i="29"/>
  <c r="D28" i="29"/>
  <c r="C29" i="29"/>
  <c r="D29" i="29"/>
  <c r="C30" i="29"/>
  <c r="D30" i="29"/>
  <c r="C31" i="29"/>
  <c r="D31" i="29"/>
  <c r="C32" i="29"/>
  <c r="D32" i="29"/>
  <c r="C33" i="29"/>
  <c r="D33" i="29"/>
  <c r="C34" i="29"/>
  <c r="D34" i="29"/>
  <c r="C35" i="29"/>
  <c r="D35" i="29"/>
  <c r="C36" i="29"/>
  <c r="D36" i="29"/>
  <c r="C37" i="29"/>
  <c r="D37" i="29"/>
  <c r="C38" i="29"/>
  <c r="D38" i="29"/>
  <c r="C39" i="29"/>
  <c r="D39" i="29"/>
  <c r="C40" i="29"/>
  <c r="D40" i="29"/>
  <c r="C41" i="29"/>
  <c r="D41" i="29"/>
  <c r="C42" i="29"/>
  <c r="D42" i="29"/>
  <c r="C43" i="29"/>
  <c r="D43" i="29"/>
  <c r="C44" i="29"/>
  <c r="D44" i="29"/>
  <c r="C28" i="30"/>
  <c r="D28" i="30"/>
  <c r="C29" i="30"/>
  <c r="D29" i="30"/>
  <c r="C30" i="30"/>
  <c r="D30" i="30"/>
  <c r="C31" i="30"/>
  <c r="D31" i="30"/>
  <c r="C32" i="30"/>
  <c r="D32" i="30"/>
  <c r="C33" i="30"/>
  <c r="D33" i="30"/>
  <c r="C34" i="30"/>
  <c r="D34" i="30"/>
  <c r="C35" i="30"/>
  <c r="D35" i="30"/>
  <c r="C36" i="30"/>
  <c r="D36" i="30"/>
  <c r="C37" i="30"/>
  <c r="D37" i="30"/>
  <c r="C38" i="30"/>
  <c r="D38" i="30"/>
  <c r="C39" i="30"/>
  <c r="D39" i="30"/>
  <c r="C40" i="30"/>
  <c r="D40" i="30"/>
  <c r="C41" i="30"/>
  <c r="D41" i="30"/>
  <c r="C42" i="30"/>
  <c r="D42" i="30"/>
  <c r="C43" i="30"/>
  <c r="D43" i="30"/>
  <c r="C44" i="30"/>
  <c r="D44" i="30"/>
  <c r="C28" i="31"/>
  <c r="D28" i="31"/>
  <c r="C29" i="31"/>
  <c r="D29" i="31"/>
  <c r="C30" i="31"/>
  <c r="D30" i="31"/>
  <c r="C31" i="31"/>
  <c r="D31" i="31"/>
  <c r="C32" i="31"/>
  <c r="D32" i="31"/>
  <c r="C33" i="31"/>
  <c r="D33" i="31"/>
  <c r="C34" i="31"/>
  <c r="D34" i="31"/>
  <c r="C35" i="31"/>
  <c r="D35" i="31"/>
  <c r="C36" i="31"/>
  <c r="D36" i="31"/>
  <c r="C37" i="31"/>
  <c r="D37" i="31"/>
  <c r="C38" i="31"/>
  <c r="D38" i="31"/>
  <c r="C39" i="31"/>
  <c r="D39" i="31"/>
  <c r="C40" i="31"/>
  <c r="D40" i="31"/>
  <c r="C41" i="31"/>
  <c r="D41" i="31"/>
  <c r="C42" i="31"/>
  <c r="D42" i="31"/>
  <c r="C43" i="31"/>
  <c r="D43" i="31"/>
  <c r="C44" i="31"/>
  <c r="D44" i="31"/>
  <c r="C28" i="32"/>
  <c r="D28" i="32"/>
  <c r="C29" i="32"/>
  <c r="D29" i="32"/>
  <c r="C30" i="32"/>
  <c r="D30" i="32"/>
  <c r="C31" i="32"/>
  <c r="D31" i="32"/>
  <c r="C32" i="32"/>
  <c r="D32" i="32"/>
  <c r="C33" i="32"/>
  <c r="D33" i="32"/>
  <c r="C34" i="32"/>
  <c r="D34" i="32"/>
  <c r="C35" i="32"/>
  <c r="D35" i="32"/>
  <c r="C36" i="32"/>
  <c r="D36" i="32"/>
  <c r="C37" i="32"/>
  <c r="D37" i="32"/>
  <c r="C38" i="32"/>
  <c r="D38" i="32"/>
  <c r="C39" i="32"/>
  <c r="D39" i="32"/>
  <c r="C40" i="32"/>
  <c r="D40" i="32"/>
  <c r="C41" i="32"/>
  <c r="D41" i="32"/>
  <c r="C42" i="32"/>
  <c r="D42" i="32"/>
  <c r="C43" i="32"/>
  <c r="D43" i="32"/>
  <c r="C44" i="32"/>
  <c r="D44" i="32"/>
  <c r="C28" i="33"/>
  <c r="D28" i="33"/>
  <c r="C29" i="33"/>
  <c r="D29" i="33"/>
  <c r="C30" i="33"/>
  <c r="D30" i="33"/>
  <c r="C31" i="33"/>
  <c r="D31" i="33"/>
  <c r="C32" i="33"/>
  <c r="D32" i="33"/>
  <c r="C33" i="33"/>
  <c r="D33" i="33"/>
  <c r="C34" i="33"/>
  <c r="D34" i="33"/>
  <c r="C35" i="33"/>
  <c r="D35" i="33"/>
  <c r="C36" i="33"/>
  <c r="D36" i="33"/>
  <c r="C37" i="33"/>
  <c r="D37" i="33"/>
  <c r="C38" i="33"/>
  <c r="D38" i="33"/>
  <c r="C39" i="33"/>
  <c r="D39" i="33"/>
  <c r="C40" i="33"/>
  <c r="D40" i="33"/>
  <c r="C41" i="33"/>
  <c r="D41" i="33"/>
  <c r="C42" i="33"/>
  <c r="D42" i="33"/>
  <c r="C43" i="33"/>
  <c r="D43" i="33"/>
  <c r="C44" i="33"/>
  <c r="D44" i="33"/>
  <c r="C28" i="34"/>
  <c r="D28" i="34"/>
  <c r="C29" i="34"/>
  <c r="D29" i="34"/>
  <c r="C30" i="34"/>
  <c r="D30" i="34"/>
  <c r="C31" i="34"/>
  <c r="D31" i="34"/>
  <c r="C32" i="34"/>
  <c r="D32" i="34"/>
  <c r="C33" i="34"/>
  <c r="D33" i="34"/>
  <c r="C34" i="34"/>
  <c r="D34" i="34"/>
  <c r="C35" i="34"/>
  <c r="D35" i="34"/>
  <c r="C36" i="34"/>
  <c r="D36" i="34"/>
  <c r="C37" i="34"/>
  <c r="D37" i="34"/>
  <c r="C38" i="34"/>
  <c r="D38" i="34"/>
  <c r="C39" i="34"/>
  <c r="D39" i="34"/>
  <c r="C40" i="34"/>
  <c r="D40" i="34"/>
  <c r="C41" i="34"/>
  <c r="D41" i="34"/>
  <c r="C42" i="34"/>
  <c r="D42" i="34"/>
  <c r="C43" i="34"/>
  <c r="D43" i="34"/>
  <c r="C44" i="34"/>
  <c r="D44" i="34"/>
  <c r="C28" i="35"/>
  <c r="D28" i="35"/>
  <c r="C29" i="35"/>
  <c r="D29" i="35"/>
  <c r="C30" i="35"/>
  <c r="D30" i="35"/>
  <c r="C31" i="35"/>
  <c r="D31" i="35"/>
  <c r="C32" i="35"/>
  <c r="D32" i="35"/>
  <c r="C33" i="35"/>
  <c r="D33" i="35"/>
  <c r="C34" i="35"/>
  <c r="D34" i="35"/>
  <c r="C35" i="35"/>
  <c r="D35" i="35"/>
  <c r="C36" i="35"/>
  <c r="D36" i="35"/>
  <c r="C37" i="35"/>
  <c r="D37" i="35"/>
  <c r="C38" i="35"/>
  <c r="D38" i="35"/>
  <c r="C39" i="35"/>
  <c r="D39" i="35"/>
  <c r="C40" i="35"/>
  <c r="D40" i="35"/>
  <c r="C41" i="35"/>
  <c r="D41" i="35"/>
  <c r="C42" i="35"/>
  <c r="D42" i="35"/>
  <c r="C43" i="35"/>
  <c r="D43" i="35"/>
  <c r="C44" i="35"/>
  <c r="D44" i="35"/>
  <c r="C28" i="37"/>
  <c r="D28" i="37"/>
  <c r="C29" i="37"/>
  <c r="D29" i="37"/>
  <c r="C30" i="37"/>
  <c r="D30" i="37"/>
  <c r="C31" i="37"/>
  <c r="D31" i="37"/>
  <c r="C32" i="37"/>
  <c r="D32" i="37"/>
  <c r="C33" i="37"/>
  <c r="D33" i="37"/>
  <c r="C34" i="37"/>
  <c r="D34" i="37"/>
  <c r="C35" i="37"/>
  <c r="D35" i="37"/>
  <c r="C36" i="37"/>
  <c r="D36" i="37"/>
  <c r="C37" i="37"/>
  <c r="D37" i="37"/>
  <c r="C38" i="37"/>
  <c r="D38" i="37"/>
  <c r="C39" i="37"/>
  <c r="D39" i="37"/>
  <c r="C40" i="37"/>
  <c r="D40" i="37"/>
  <c r="C41" i="37"/>
  <c r="D41" i="37"/>
  <c r="C42" i="37"/>
  <c r="D42" i="37"/>
  <c r="C43" i="37"/>
  <c r="D43" i="37"/>
  <c r="C44" i="37"/>
  <c r="D44" i="37"/>
  <c r="C28" i="39"/>
  <c r="D28" i="39"/>
  <c r="C29" i="39"/>
  <c r="D29" i="39"/>
  <c r="C30" i="39"/>
  <c r="D30" i="39"/>
  <c r="C31" i="39"/>
  <c r="D31" i="39"/>
  <c r="C32" i="39"/>
  <c r="D32" i="39"/>
  <c r="C33" i="39"/>
  <c r="D33" i="39"/>
  <c r="C34" i="39"/>
  <c r="D34" i="39"/>
  <c r="C35" i="39"/>
  <c r="D35" i="39"/>
  <c r="C36" i="39"/>
  <c r="D36" i="39"/>
  <c r="C37" i="39"/>
  <c r="D37" i="39"/>
  <c r="C38" i="39"/>
  <c r="D38" i="39"/>
  <c r="C39" i="39"/>
  <c r="D39" i="39"/>
  <c r="C40" i="39"/>
  <c r="D40" i="39"/>
  <c r="C41" i="39"/>
  <c r="D41" i="39"/>
  <c r="C42" i="39"/>
  <c r="D42" i="39"/>
  <c r="C43" i="39"/>
  <c r="D43" i="39"/>
  <c r="C44" i="39"/>
  <c r="D44" i="39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D27" i="24"/>
  <c r="D27" i="25"/>
  <c r="D27" i="26"/>
  <c r="D27" i="27"/>
  <c r="D27" i="28"/>
  <c r="D27" i="29"/>
  <c r="D27" i="30"/>
  <c r="D27" i="31"/>
  <c r="D27" i="32"/>
  <c r="D27" i="33"/>
  <c r="D27" i="34"/>
  <c r="D27" i="35"/>
  <c r="D27" i="37"/>
  <c r="D27" i="39"/>
  <c r="D27" i="1"/>
  <c r="C27" i="24"/>
  <c r="C27" i="25"/>
  <c r="C27" i="26"/>
  <c r="C27" i="27"/>
  <c r="C27" i="28"/>
  <c r="C27" i="29"/>
  <c r="C27" i="30"/>
  <c r="C27" i="31"/>
  <c r="C27" i="32"/>
  <c r="C27" i="33"/>
  <c r="C27" i="34"/>
  <c r="C27" i="35"/>
  <c r="C27" i="37"/>
  <c r="C27" i="39"/>
  <c r="C27" i="1"/>
  <c r="D6" i="23"/>
  <c r="D8" i="23"/>
  <c r="D14" i="23"/>
  <c r="A59" i="30"/>
  <c r="A60" i="32"/>
  <c r="A209" i="39"/>
  <c r="A210" i="39"/>
  <c r="A211" i="39" s="1"/>
  <c r="A212" i="39"/>
  <c r="A205" i="39"/>
  <c r="A206" i="39" s="1"/>
  <c r="A207" i="39" s="1"/>
  <c r="A208" i="39" s="1"/>
  <c r="A201" i="39"/>
  <c r="A202" i="39"/>
  <c r="A203" i="39" s="1"/>
  <c r="A204" i="39" s="1"/>
  <c r="A197" i="39"/>
  <c r="A198" i="39"/>
  <c r="A199" i="39" s="1"/>
  <c r="A200" i="39" s="1"/>
  <c r="A193" i="39"/>
  <c r="A192" i="39"/>
  <c r="A187" i="39"/>
  <c r="A188" i="39"/>
  <c r="A189" i="39" s="1"/>
  <c r="A190" i="39" s="1"/>
  <c r="A183" i="39"/>
  <c r="A184" i="39"/>
  <c r="A185" i="39" s="1"/>
  <c r="A186" i="39" s="1"/>
  <c r="A179" i="39"/>
  <c r="A180" i="39"/>
  <c r="A181" i="39" s="1"/>
  <c r="A182" i="39" s="1"/>
  <c r="A175" i="39"/>
  <c r="A176" i="39"/>
  <c r="A177" i="39" s="1"/>
  <c r="A178" i="39" s="1"/>
  <c r="A171" i="39"/>
  <c r="A172" i="39"/>
  <c r="A173" i="39" s="1"/>
  <c r="A174" i="39" s="1"/>
  <c r="A167" i="39"/>
  <c r="A168" i="39"/>
  <c r="A169" i="39" s="1"/>
  <c r="A170" i="39" s="1"/>
  <c r="A163" i="39"/>
  <c r="A164" i="39"/>
  <c r="A165" i="39" s="1"/>
  <c r="A166" i="39" s="1"/>
  <c r="A159" i="39"/>
  <c r="A160" i="39"/>
  <c r="A161" i="39" s="1"/>
  <c r="A162" i="39" s="1"/>
  <c r="A155" i="39"/>
  <c r="A156" i="39"/>
  <c r="A157" i="39" s="1"/>
  <c r="A158" i="39" s="1"/>
  <c r="A151" i="39"/>
  <c r="A152" i="39"/>
  <c r="A153" i="39" s="1"/>
  <c r="A154" i="39" s="1"/>
  <c r="A147" i="39"/>
  <c r="A148" i="39"/>
  <c r="A149" i="39" s="1"/>
  <c r="A150" i="39" s="1"/>
  <c r="A143" i="39"/>
  <c r="A144" i="39"/>
  <c r="A145" i="39" s="1"/>
  <c r="A146" i="39" s="1"/>
  <c r="A139" i="39"/>
  <c r="A140" i="39"/>
  <c r="A141" i="39" s="1"/>
  <c r="A142" i="39" s="1"/>
  <c r="A135" i="39"/>
  <c r="A136" i="39"/>
  <c r="A137" i="39" s="1"/>
  <c r="A138" i="39" s="1"/>
  <c r="A131" i="39"/>
  <c r="A132" i="39"/>
  <c r="A133" i="39" s="1"/>
  <c r="A134" i="39" s="1"/>
  <c r="A127" i="39"/>
  <c r="A128" i="39"/>
  <c r="A129" i="39" s="1"/>
  <c r="A130" i="39" s="1"/>
  <c r="A123" i="39"/>
  <c r="A124" i="39"/>
  <c r="A125" i="39" s="1"/>
  <c r="A126" i="39" s="1"/>
  <c r="A119" i="39"/>
  <c r="A118" i="39"/>
  <c r="A209" i="37"/>
  <c r="A210" i="37"/>
  <c r="A211" i="37"/>
  <c r="A212" i="37"/>
  <c r="A205" i="37"/>
  <c r="A206" i="37"/>
  <c r="A207" i="37"/>
  <c r="A208" i="37"/>
  <c r="A201" i="37"/>
  <c r="A202" i="37"/>
  <c r="A203" i="37"/>
  <c r="A204" i="37"/>
  <c r="A197" i="37"/>
  <c r="A198" i="37"/>
  <c r="A199" i="37"/>
  <c r="A200" i="37"/>
  <c r="A193" i="37"/>
  <c r="A192" i="37"/>
  <c r="A187" i="37"/>
  <c r="A188" i="37"/>
  <c r="A189" i="37" s="1"/>
  <c r="A190" i="37" s="1"/>
  <c r="A183" i="37"/>
  <c r="A184" i="37" s="1"/>
  <c r="A185" i="37" s="1"/>
  <c r="A186" i="37"/>
  <c r="A179" i="37"/>
  <c r="A180" i="37"/>
  <c r="A181" i="37" s="1"/>
  <c r="A182" i="37" s="1"/>
  <c r="A175" i="37"/>
  <c r="A176" i="37" s="1"/>
  <c r="A177" i="37" s="1"/>
  <c r="A178" i="37"/>
  <c r="A171" i="37"/>
  <c r="A172" i="37"/>
  <c r="A173" i="37" s="1"/>
  <c r="A174" i="37" s="1"/>
  <c r="A167" i="37"/>
  <c r="A168" i="37" s="1"/>
  <c r="A169" i="37" s="1"/>
  <c r="A170" i="37"/>
  <c r="A163" i="37"/>
  <c r="A164" i="37"/>
  <c r="A165" i="37" s="1"/>
  <c r="A166" i="37" s="1"/>
  <c r="A159" i="37"/>
  <c r="A160" i="37" s="1"/>
  <c r="A161" i="37" s="1"/>
  <c r="A162" i="37"/>
  <c r="A155" i="37"/>
  <c r="A156" i="37"/>
  <c r="A157" i="37" s="1"/>
  <c r="A158" i="37" s="1"/>
  <c r="A151" i="37"/>
  <c r="A152" i="37" s="1"/>
  <c r="A153" i="37" s="1"/>
  <c r="A154" i="37"/>
  <c r="A147" i="37"/>
  <c r="A148" i="37"/>
  <c r="A149" i="37" s="1"/>
  <c r="A150" i="37" s="1"/>
  <c r="A143" i="37"/>
  <c r="A144" i="37" s="1"/>
  <c r="A145" i="37" s="1"/>
  <c r="A146" i="37"/>
  <c r="A139" i="37"/>
  <c r="A140" i="37"/>
  <c r="A141" i="37" s="1"/>
  <c r="A142" i="37" s="1"/>
  <c r="A135" i="37"/>
  <c r="A136" i="37" s="1"/>
  <c r="A137" i="37" s="1"/>
  <c r="A138" i="37"/>
  <c r="A131" i="37"/>
  <c r="A132" i="37"/>
  <c r="A133" i="37" s="1"/>
  <c r="A134" i="37" s="1"/>
  <c r="A127" i="37"/>
  <c r="A128" i="37" s="1"/>
  <c r="A129" i="37" s="1"/>
  <c r="A130" i="37"/>
  <c r="A123" i="37"/>
  <c r="A124" i="37"/>
  <c r="A125" i="37" s="1"/>
  <c r="A126" i="37" s="1"/>
  <c r="A119" i="37"/>
  <c r="A118" i="37" s="1"/>
  <c r="A209" i="35"/>
  <c r="A210" i="35"/>
  <c r="A211" i="35" s="1"/>
  <c r="A212" i="35"/>
  <c r="A205" i="35"/>
  <c r="A206" i="35"/>
  <c r="A207" i="35" s="1"/>
  <c r="A208" i="35" s="1"/>
  <c r="A201" i="35"/>
  <c r="A202" i="35"/>
  <c r="A203" i="35" s="1"/>
  <c r="A204" i="35"/>
  <c r="A197" i="35"/>
  <c r="A198" i="35"/>
  <c r="A199" i="35" s="1"/>
  <c r="A200" i="35"/>
  <c r="A193" i="35"/>
  <c r="A194" i="35"/>
  <c r="A195" i="35" s="1"/>
  <c r="A196" i="35"/>
  <c r="A187" i="35"/>
  <c r="A188" i="35"/>
  <c r="A189" i="35" s="1"/>
  <c r="A190" i="35" s="1"/>
  <c r="A183" i="35"/>
  <c r="A184" i="35"/>
  <c r="A185" i="35" s="1"/>
  <c r="A186" i="35"/>
  <c r="A179" i="35"/>
  <c r="A180" i="35"/>
  <c r="A181" i="35" s="1"/>
  <c r="A182" i="35"/>
  <c r="A175" i="35"/>
  <c r="A176" i="35"/>
  <c r="A177" i="35" s="1"/>
  <c r="A178" i="35"/>
  <c r="A171" i="35"/>
  <c r="A172" i="35"/>
  <c r="A173" i="35" s="1"/>
  <c r="A174" i="35" s="1"/>
  <c r="A167" i="35"/>
  <c r="A168" i="35"/>
  <c r="A169" i="35" s="1"/>
  <c r="A170" i="35"/>
  <c r="A163" i="35"/>
  <c r="A164" i="35"/>
  <c r="A165" i="35" s="1"/>
  <c r="A166" i="35"/>
  <c r="A159" i="35"/>
  <c r="A160" i="35"/>
  <c r="A161" i="35" s="1"/>
  <c r="A162" i="35"/>
  <c r="A155" i="35"/>
  <c r="A156" i="35"/>
  <c r="A157" i="35" s="1"/>
  <c r="A158" i="35" s="1"/>
  <c r="A151" i="35"/>
  <c r="A152" i="35"/>
  <c r="A153" i="35" s="1"/>
  <c r="A154" i="35"/>
  <c r="A147" i="35"/>
  <c r="A148" i="35"/>
  <c r="A149" i="35" s="1"/>
  <c r="A150" i="35"/>
  <c r="A143" i="35"/>
  <c r="A144" i="35"/>
  <c r="A145" i="35" s="1"/>
  <c r="A146" i="35"/>
  <c r="A139" i="35"/>
  <c r="A140" i="35"/>
  <c r="A141" i="35" s="1"/>
  <c r="A142" i="35" s="1"/>
  <c r="A135" i="35"/>
  <c r="A136" i="35"/>
  <c r="A137" i="35" s="1"/>
  <c r="A138" i="35"/>
  <c r="A131" i="35"/>
  <c r="A132" i="35"/>
  <c r="A133" i="35" s="1"/>
  <c r="A134" i="35"/>
  <c r="A127" i="35"/>
  <c r="A128" i="35"/>
  <c r="A129" i="35" s="1"/>
  <c r="A130" i="35"/>
  <c r="A123" i="35"/>
  <c r="A124" i="35"/>
  <c r="A125" i="35" s="1"/>
  <c r="A126" i="35" s="1"/>
  <c r="A119" i="35"/>
  <c r="A118" i="35"/>
  <c r="A209" i="34"/>
  <c r="A210" i="34"/>
  <c r="A211" i="34" s="1"/>
  <c r="A212" i="34" s="1"/>
  <c r="A205" i="34"/>
  <c r="A206" i="34" s="1"/>
  <c r="A207" i="34" s="1"/>
  <c r="A208" i="34"/>
  <c r="A201" i="34"/>
  <c r="A202" i="34"/>
  <c r="A203" i="34" s="1"/>
  <c r="A204" i="34" s="1"/>
  <c r="A197" i="34"/>
  <c r="A198" i="34" s="1"/>
  <c r="A199" i="34" s="1"/>
  <c r="A200" i="34"/>
  <c r="A193" i="34"/>
  <c r="A192" i="34"/>
  <c r="A187" i="34"/>
  <c r="A188" i="34"/>
  <c r="A189" i="34" s="1"/>
  <c r="A190" i="34" s="1"/>
  <c r="A183" i="34"/>
  <c r="A184" i="34"/>
  <c r="A185" i="34" s="1"/>
  <c r="A186" i="34"/>
  <c r="A179" i="34"/>
  <c r="A180" i="34"/>
  <c r="A181" i="34" s="1"/>
  <c r="A182" i="34"/>
  <c r="A175" i="34"/>
  <c r="A176" i="34"/>
  <c r="A177" i="34" s="1"/>
  <c r="A178" i="34" s="1"/>
  <c r="A171" i="34"/>
  <c r="A172" i="34"/>
  <c r="A173" i="34" s="1"/>
  <c r="A174" i="34"/>
  <c r="A167" i="34"/>
  <c r="A168" i="34"/>
  <c r="A169" i="34" s="1"/>
  <c r="A170" i="34"/>
  <c r="A163" i="34"/>
  <c r="A164" i="34"/>
  <c r="A165" i="34" s="1"/>
  <c r="A166" i="34"/>
  <c r="A159" i="34"/>
  <c r="A160" i="34"/>
  <c r="A161" i="34" s="1"/>
  <c r="A162" i="34" s="1"/>
  <c r="A155" i="34"/>
  <c r="A156" i="34"/>
  <c r="A157" i="34" s="1"/>
  <c r="A158" i="34" s="1"/>
  <c r="A151" i="34"/>
  <c r="A152" i="34"/>
  <c r="A153" i="34" s="1"/>
  <c r="A154" i="34"/>
  <c r="A147" i="34"/>
  <c r="A148" i="34"/>
  <c r="A149" i="34" s="1"/>
  <c r="A150" i="34"/>
  <c r="A143" i="34"/>
  <c r="A144" i="34"/>
  <c r="A145" i="34" s="1"/>
  <c r="A146" i="34" s="1"/>
  <c r="A139" i="34"/>
  <c r="A140" i="34"/>
  <c r="A141" i="34" s="1"/>
  <c r="A142" i="34"/>
  <c r="A135" i="34"/>
  <c r="A136" i="34"/>
  <c r="A137" i="34" s="1"/>
  <c r="A138" i="34"/>
  <c r="A131" i="34"/>
  <c r="A132" i="34"/>
  <c r="A133" i="34" s="1"/>
  <c r="A134" i="34"/>
  <c r="A127" i="34"/>
  <c r="A128" i="34"/>
  <c r="A129" i="34" s="1"/>
  <c r="A130" i="34" s="1"/>
  <c r="A123" i="34"/>
  <c r="A124" i="34"/>
  <c r="A125" i="34" s="1"/>
  <c r="A126" i="34" s="1"/>
  <c r="A119" i="34"/>
  <c r="A118" i="34"/>
  <c r="A209" i="33"/>
  <c r="A210" i="33"/>
  <c r="A211" i="33" s="1"/>
  <c r="A212" i="33" s="1"/>
  <c r="A205" i="33"/>
  <c r="A206" i="33" s="1"/>
  <c r="A207" i="33" s="1"/>
  <c r="A208" i="33"/>
  <c r="A201" i="33"/>
  <c r="A202" i="33"/>
  <c r="A203" i="33" s="1"/>
  <c r="A204" i="33" s="1"/>
  <c r="A197" i="33"/>
  <c r="A198" i="33" s="1"/>
  <c r="A199" i="33" s="1"/>
  <c r="A200" i="33"/>
  <c r="A193" i="33"/>
  <c r="A192" i="33"/>
  <c r="A187" i="33"/>
  <c r="A188" i="33"/>
  <c r="A189" i="33" s="1"/>
  <c r="A190" i="33"/>
  <c r="A183" i="33"/>
  <c r="A184" i="33"/>
  <c r="A185" i="33" s="1"/>
  <c r="A186" i="33"/>
  <c r="A179" i="33"/>
  <c r="A180" i="33"/>
  <c r="A181" i="33" s="1"/>
  <c r="A182" i="33" s="1"/>
  <c r="A175" i="33"/>
  <c r="A176" i="33"/>
  <c r="A177" i="33" s="1"/>
  <c r="A178" i="33"/>
  <c r="A171" i="33"/>
  <c r="A172" i="33"/>
  <c r="A173" i="33" s="1"/>
  <c r="A174" i="33"/>
  <c r="A167" i="33"/>
  <c r="A168" i="33"/>
  <c r="A169" i="33" s="1"/>
  <c r="A170" i="33"/>
  <c r="A163" i="33"/>
  <c r="A164" i="33"/>
  <c r="A165" i="33" s="1"/>
  <c r="A166" i="33" s="1"/>
  <c r="A159" i="33"/>
  <c r="A160" i="33"/>
  <c r="A161" i="33" s="1"/>
  <c r="A162" i="33" s="1"/>
  <c r="A155" i="33"/>
  <c r="A156" i="33"/>
  <c r="A157" i="33" s="1"/>
  <c r="A158" i="33"/>
  <c r="A151" i="33"/>
  <c r="A152" i="33"/>
  <c r="A153" i="33" s="1"/>
  <c r="A154" i="33"/>
  <c r="A147" i="33"/>
  <c r="A148" i="33"/>
  <c r="A149" i="33" s="1"/>
  <c r="A150" i="33" s="1"/>
  <c r="A143" i="33"/>
  <c r="A144" i="33"/>
  <c r="A145" i="33" s="1"/>
  <c r="A146" i="33"/>
  <c r="A139" i="33"/>
  <c r="A140" i="33"/>
  <c r="A141" i="33" s="1"/>
  <c r="A142" i="33"/>
  <c r="A135" i="33"/>
  <c r="A136" i="33"/>
  <c r="A137" i="33" s="1"/>
  <c r="A138" i="33"/>
  <c r="A131" i="33"/>
  <c r="A132" i="33"/>
  <c r="A133" i="33" s="1"/>
  <c r="A134" i="33" s="1"/>
  <c r="A127" i="33"/>
  <c r="A128" i="33"/>
  <c r="A129" i="33" s="1"/>
  <c r="A130" i="33" s="1"/>
  <c r="A123" i="33"/>
  <c r="A124" i="33"/>
  <c r="A125" i="33" s="1"/>
  <c r="A126" i="33"/>
  <c r="A119" i="33"/>
  <c r="A118" i="33"/>
  <c r="A209" i="32"/>
  <c r="A210" i="32"/>
  <c r="A211" i="32" s="1"/>
  <c r="A212" i="32" s="1"/>
  <c r="A205" i="32"/>
  <c r="A206" i="32" s="1"/>
  <c r="A207" i="32" s="1"/>
  <c r="A208" i="32" s="1"/>
  <c r="A201" i="32"/>
  <c r="A202" i="32"/>
  <c r="A203" i="32" s="1"/>
  <c r="A204" i="32" s="1"/>
  <c r="A197" i="32"/>
  <c r="A198" i="32" s="1"/>
  <c r="A199" i="32" s="1"/>
  <c r="A200" i="32"/>
  <c r="A193" i="32"/>
  <c r="A194" i="32" s="1"/>
  <c r="A195" i="32" s="1"/>
  <c r="A196" i="32" s="1"/>
  <c r="A187" i="32"/>
  <c r="A188" i="32"/>
  <c r="A189" i="32" s="1"/>
  <c r="A190" i="32" s="1"/>
  <c r="A183" i="32"/>
  <c r="A184" i="32"/>
  <c r="A185" i="32" s="1"/>
  <c r="A186" i="32"/>
  <c r="A179" i="32"/>
  <c r="A180" i="32" s="1"/>
  <c r="A181" i="32" s="1"/>
  <c r="A182" i="32" s="1"/>
  <c r="A175" i="32"/>
  <c r="A176" i="32"/>
  <c r="A177" i="32" s="1"/>
  <c r="A178" i="32" s="1"/>
  <c r="A171" i="32"/>
  <c r="A172" i="32" s="1"/>
  <c r="A173" i="32" s="1"/>
  <c r="A174" i="32" s="1"/>
  <c r="A167" i="32"/>
  <c r="A168" i="32"/>
  <c r="A169" i="32" s="1"/>
  <c r="A170" i="32" s="1"/>
  <c r="A163" i="32"/>
  <c r="A164" i="32" s="1"/>
  <c r="A165" i="32" s="1"/>
  <c r="A166" i="32"/>
  <c r="A159" i="32"/>
  <c r="A160" i="32" s="1"/>
  <c r="A161" i="32" s="1"/>
  <c r="A162" i="32" s="1"/>
  <c r="A155" i="32"/>
  <c r="A156" i="32"/>
  <c r="A157" i="32" s="1"/>
  <c r="A158" i="32"/>
  <c r="A151" i="32"/>
  <c r="A152" i="32"/>
  <c r="A153" i="32" s="1"/>
  <c r="A154" i="32"/>
  <c r="A147" i="32"/>
  <c r="A148" i="32" s="1"/>
  <c r="A149" i="32" s="1"/>
  <c r="A150" i="32" s="1"/>
  <c r="A143" i="32"/>
  <c r="A144" i="32"/>
  <c r="A145" i="32" s="1"/>
  <c r="A146" i="32" s="1"/>
  <c r="A139" i="32"/>
  <c r="A140" i="32" s="1"/>
  <c r="A141" i="32" s="1"/>
  <c r="A142" i="32" s="1"/>
  <c r="A135" i="32"/>
  <c r="A136" i="32"/>
  <c r="A137" i="32" s="1"/>
  <c r="A138" i="32" s="1"/>
  <c r="A131" i="32"/>
  <c r="A132" i="32" s="1"/>
  <c r="A133" i="32" s="1"/>
  <c r="A134" i="32"/>
  <c r="A127" i="32"/>
  <c r="A128" i="32" s="1"/>
  <c r="A129" i="32" s="1"/>
  <c r="A130" i="32" s="1"/>
  <c r="A123" i="32"/>
  <c r="A124" i="32"/>
  <c r="A125" i="32" s="1"/>
  <c r="A126" i="32" s="1"/>
  <c r="A119" i="32"/>
  <c r="A118" i="32"/>
  <c r="A209" i="31"/>
  <c r="A210" i="31"/>
  <c r="A211" i="31" s="1"/>
  <c r="A212" i="31" s="1"/>
  <c r="A205" i="31"/>
  <c r="A206" i="31"/>
  <c r="A207" i="31" s="1"/>
  <c r="A208" i="31"/>
  <c r="A201" i="31"/>
  <c r="A202" i="31"/>
  <c r="A203" i="31" s="1"/>
  <c r="A204" i="31" s="1"/>
  <c r="A197" i="31"/>
  <c r="A198" i="31"/>
  <c r="A199" i="31" s="1"/>
  <c r="A200" i="31" s="1"/>
  <c r="A193" i="31"/>
  <c r="A192" i="31"/>
  <c r="A187" i="31"/>
  <c r="A188" i="31"/>
  <c r="A189" i="31" s="1"/>
  <c r="A190" i="31" s="1"/>
  <c r="A183" i="31"/>
  <c r="A184" i="31"/>
  <c r="A185" i="31" s="1"/>
  <c r="A186" i="31" s="1"/>
  <c r="A179" i="31"/>
  <c r="A180" i="31"/>
  <c r="A181" i="31" s="1"/>
  <c r="A182" i="31"/>
  <c r="A175" i="31"/>
  <c r="A176" i="31" s="1"/>
  <c r="A177" i="31" s="1"/>
  <c r="A178" i="31"/>
  <c r="A171" i="31"/>
  <c r="A172" i="31"/>
  <c r="A173" i="31" s="1"/>
  <c r="A174" i="31" s="1"/>
  <c r="A167" i="31"/>
  <c r="A168" i="31"/>
  <c r="A169" i="31" s="1"/>
  <c r="A170" i="31" s="1"/>
  <c r="A163" i="31"/>
  <c r="A164" i="31"/>
  <c r="A165" i="31" s="1"/>
  <c r="A166" i="31"/>
  <c r="A159" i="31"/>
  <c r="A160" i="31" s="1"/>
  <c r="A161" i="31" s="1"/>
  <c r="A162" i="31"/>
  <c r="A155" i="31"/>
  <c r="A156" i="31"/>
  <c r="A157" i="31" s="1"/>
  <c r="A158" i="31" s="1"/>
  <c r="A151" i="31"/>
  <c r="A152" i="31"/>
  <c r="A153" i="31" s="1"/>
  <c r="A154" i="31" s="1"/>
  <c r="A147" i="31"/>
  <c r="A148" i="31"/>
  <c r="A149" i="31" s="1"/>
  <c r="A150" i="31"/>
  <c r="A143" i="31"/>
  <c r="A144" i="31" s="1"/>
  <c r="A145" i="31" s="1"/>
  <c r="A146" i="31"/>
  <c r="A139" i="31"/>
  <c r="A140" i="31"/>
  <c r="A141" i="31" s="1"/>
  <c r="A142" i="31" s="1"/>
  <c r="A135" i="31"/>
  <c r="A136" i="31"/>
  <c r="A137" i="31" s="1"/>
  <c r="A138" i="31" s="1"/>
  <c r="A131" i="31"/>
  <c r="A132" i="31"/>
  <c r="A133" i="31" s="1"/>
  <c r="A134" i="31"/>
  <c r="A127" i="31"/>
  <c r="A128" i="31" s="1"/>
  <c r="A129" i="31" s="1"/>
  <c r="A130" i="31"/>
  <c r="A123" i="31"/>
  <c r="A124" i="31"/>
  <c r="A125" i="31" s="1"/>
  <c r="A126" i="31" s="1"/>
  <c r="A119" i="31"/>
  <c r="A118" i="31"/>
  <c r="A209" i="30"/>
  <c r="A210" i="30"/>
  <c r="A211" i="30"/>
  <c r="A212" i="30"/>
  <c r="A205" i="30"/>
  <c r="A206" i="30"/>
  <c r="A207" i="30"/>
  <c r="A208" i="30"/>
  <c r="A201" i="30"/>
  <c r="A202" i="30"/>
  <c r="A203" i="30"/>
  <c r="A204" i="30"/>
  <c r="A197" i="30"/>
  <c r="A198" i="30"/>
  <c r="A199" i="30"/>
  <c r="A200" i="30"/>
  <c r="A193" i="30"/>
  <c r="A192" i="30"/>
  <c r="A187" i="30"/>
  <c r="A188" i="30"/>
  <c r="A189" i="30" s="1"/>
  <c r="A190" i="30" s="1"/>
  <c r="A183" i="30"/>
  <c r="A184" i="30"/>
  <c r="A185" i="30" s="1"/>
  <c r="A186" i="30"/>
  <c r="A179" i="30"/>
  <c r="A180" i="30" s="1"/>
  <c r="A181" i="30" s="1"/>
  <c r="A182" i="30"/>
  <c r="A175" i="30"/>
  <c r="A176" i="30"/>
  <c r="A177" i="30" s="1"/>
  <c r="A178" i="30" s="1"/>
  <c r="A171" i="30"/>
  <c r="A172" i="30"/>
  <c r="A173" i="30" s="1"/>
  <c r="A174" i="30" s="1"/>
  <c r="A167" i="30"/>
  <c r="A168" i="30"/>
  <c r="A169" i="30" s="1"/>
  <c r="A170" i="30"/>
  <c r="A163" i="30"/>
  <c r="A164" i="30" s="1"/>
  <c r="A165" i="30" s="1"/>
  <c r="A166" i="30"/>
  <c r="A159" i="30"/>
  <c r="A160" i="30"/>
  <c r="A161" i="30" s="1"/>
  <c r="A162" i="30" s="1"/>
  <c r="A155" i="30"/>
  <c r="A156" i="30"/>
  <c r="A157" i="30" s="1"/>
  <c r="A158" i="30" s="1"/>
  <c r="A151" i="30"/>
  <c r="A152" i="30"/>
  <c r="A153" i="30" s="1"/>
  <c r="A154" i="30"/>
  <c r="A147" i="30"/>
  <c r="A148" i="30" s="1"/>
  <c r="A149" i="30" s="1"/>
  <c r="A150" i="30"/>
  <c r="A143" i="30"/>
  <c r="A144" i="30"/>
  <c r="A145" i="30" s="1"/>
  <c r="A146" i="30" s="1"/>
  <c r="A139" i="30"/>
  <c r="A140" i="30"/>
  <c r="A141" i="30" s="1"/>
  <c r="A142" i="30" s="1"/>
  <c r="A135" i="30"/>
  <c r="A136" i="30"/>
  <c r="A137" i="30" s="1"/>
  <c r="A138" i="30"/>
  <c r="A131" i="30"/>
  <c r="A132" i="30" s="1"/>
  <c r="A133" i="30"/>
  <c r="A134" i="30" s="1"/>
  <c r="A127" i="30"/>
  <c r="A128" i="30" s="1"/>
  <c r="A129" i="30" s="1"/>
  <c r="A130" i="30" s="1"/>
  <c r="A123" i="30"/>
  <c r="A124" i="30" s="1"/>
  <c r="A125" i="30"/>
  <c r="A126" i="30" s="1"/>
  <c r="A119" i="30"/>
  <c r="A209" i="29"/>
  <c r="A210" i="29"/>
  <c r="A211" i="29" s="1"/>
  <c r="A212" i="29" s="1"/>
  <c r="A205" i="29"/>
  <c r="A206" i="29" s="1"/>
  <c r="A207" i="29" s="1"/>
  <c r="A208" i="29" s="1"/>
  <c r="A201" i="29"/>
  <c r="A202" i="29"/>
  <c r="A203" i="29" s="1"/>
  <c r="A204" i="29" s="1"/>
  <c r="A197" i="29"/>
  <c r="A198" i="29" s="1"/>
  <c r="A199" i="29" s="1"/>
  <c r="A200" i="29" s="1"/>
  <c r="A193" i="29"/>
  <c r="A192" i="29"/>
  <c r="A187" i="29"/>
  <c r="A188" i="29" s="1"/>
  <c r="A189" i="29"/>
  <c r="A190" i="29" s="1"/>
  <c r="A183" i="29"/>
  <c r="A184" i="29" s="1"/>
  <c r="A185" i="29" s="1"/>
  <c r="A186" i="29" s="1"/>
  <c r="A179" i="29"/>
  <c r="A180" i="29" s="1"/>
  <c r="A181" i="29"/>
  <c r="A182" i="29" s="1"/>
  <c r="A175" i="29"/>
  <c r="A176" i="29" s="1"/>
  <c r="A177" i="29" s="1"/>
  <c r="A178" i="29" s="1"/>
  <c r="A171" i="29"/>
  <c r="A172" i="29" s="1"/>
  <c r="A173" i="29"/>
  <c r="A174" i="29" s="1"/>
  <c r="A167" i="29"/>
  <c r="A168" i="29" s="1"/>
  <c r="A169" i="29" s="1"/>
  <c r="A170" i="29" s="1"/>
  <c r="A163" i="29"/>
  <c r="A164" i="29" s="1"/>
  <c r="A165" i="29"/>
  <c r="A166" i="29" s="1"/>
  <c r="A159" i="29"/>
  <c r="A160" i="29" s="1"/>
  <c r="A161" i="29" s="1"/>
  <c r="A162" i="29" s="1"/>
  <c r="A155" i="29"/>
  <c r="A156" i="29" s="1"/>
  <c r="A157" i="29"/>
  <c r="A158" i="29" s="1"/>
  <c r="A151" i="29"/>
  <c r="A152" i="29" s="1"/>
  <c r="A153" i="29" s="1"/>
  <c r="A154" i="29" s="1"/>
  <c r="A147" i="29"/>
  <c r="A148" i="29" s="1"/>
  <c r="A149" i="29"/>
  <c r="A150" i="29" s="1"/>
  <c r="A143" i="29"/>
  <c r="A144" i="29" s="1"/>
  <c r="A145" i="29" s="1"/>
  <c r="A146" i="29" s="1"/>
  <c r="A139" i="29"/>
  <c r="A140" i="29" s="1"/>
  <c r="A141" i="29"/>
  <c r="A142" i="29" s="1"/>
  <c r="A135" i="29"/>
  <c r="A136" i="29" s="1"/>
  <c r="A137" i="29" s="1"/>
  <c r="A138" i="29"/>
  <c r="A131" i="29"/>
  <c r="A132" i="29" s="1"/>
  <c r="A133" i="29"/>
  <c r="A134" i="29" s="1"/>
  <c r="A127" i="29"/>
  <c r="A128" i="29" s="1"/>
  <c r="A129" i="29" s="1"/>
  <c r="A130" i="29" s="1"/>
  <c r="A123" i="29"/>
  <c r="A124" i="29" s="1"/>
  <c r="A125" i="29"/>
  <c r="A126" i="29" s="1"/>
  <c r="A119" i="29"/>
  <c r="A118" i="29" s="1"/>
  <c r="A209" i="28"/>
  <c r="A210" i="28"/>
  <c r="A211" i="28" s="1"/>
  <c r="A212" i="28" s="1"/>
  <c r="A205" i="28"/>
  <c r="A206" i="28" s="1"/>
  <c r="A207" i="28" s="1"/>
  <c r="A208" i="28" s="1"/>
  <c r="A201" i="28"/>
  <c r="A202" i="28"/>
  <c r="A203" i="28" s="1"/>
  <c r="A204" i="28" s="1"/>
  <c r="A197" i="28"/>
  <c r="A198" i="28" s="1"/>
  <c r="A199" i="28" s="1"/>
  <c r="A200" i="28" s="1"/>
  <c r="A193" i="28"/>
  <c r="A192" i="28"/>
  <c r="A187" i="28"/>
  <c r="A188" i="28" s="1"/>
  <c r="A189" i="28"/>
  <c r="A190" i="28" s="1"/>
  <c r="A183" i="28"/>
  <c r="A184" i="28" s="1"/>
  <c r="A185" i="28" s="1"/>
  <c r="A186" i="28" s="1"/>
  <c r="A179" i="28"/>
  <c r="A180" i="28" s="1"/>
  <c r="A181" i="28"/>
  <c r="A182" i="28" s="1"/>
  <c r="A175" i="28"/>
  <c r="A176" i="28" s="1"/>
  <c r="A177" i="28" s="1"/>
  <c r="A178" i="28" s="1"/>
  <c r="A171" i="28"/>
  <c r="A172" i="28" s="1"/>
  <c r="A173" i="28"/>
  <c r="A174" i="28" s="1"/>
  <c r="A167" i="28"/>
  <c r="A168" i="28" s="1"/>
  <c r="A169" i="28" s="1"/>
  <c r="A170" i="28" s="1"/>
  <c r="A163" i="28"/>
  <c r="A164" i="28" s="1"/>
  <c r="A165" i="28"/>
  <c r="A166" i="28" s="1"/>
  <c r="A159" i="28"/>
  <c r="A160" i="28" s="1"/>
  <c r="A161" i="28" s="1"/>
  <c r="A162" i="28" s="1"/>
  <c r="A155" i="28"/>
  <c r="A156" i="28" s="1"/>
  <c r="A157" i="28"/>
  <c r="A158" i="28" s="1"/>
  <c r="A151" i="28"/>
  <c r="A152" i="28" s="1"/>
  <c r="A153" i="28" s="1"/>
  <c r="A154" i="28" s="1"/>
  <c r="A147" i="28"/>
  <c r="A148" i="28" s="1"/>
  <c r="A149" i="28"/>
  <c r="A150" i="28" s="1"/>
  <c r="A143" i="28"/>
  <c r="A144" i="28" s="1"/>
  <c r="A145" i="28" s="1"/>
  <c r="A146" i="28" s="1"/>
  <c r="A139" i="28"/>
  <c r="A140" i="28" s="1"/>
  <c r="A141" i="28"/>
  <c r="A142" i="28" s="1"/>
  <c r="A135" i="28"/>
  <c r="A136" i="28" s="1"/>
  <c r="A137" i="28" s="1"/>
  <c r="A138" i="28" s="1"/>
  <c r="A131" i="28"/>
  <c r="A132" i="28" s="1"/>
  <c r="A133" i="28"/>
  <c r="A134" i="28" s="1"/>
  <c r="A127" i="28"/>
  <c r="A128" i="28" s="1"/>
  <c r="A129" i="28" s="1"/>
  <c r="A130" i="28" s="1"/>
  <c r="A123" i="28"/>
  <c r="A124" i="28" s="1"/>
  <c r="A125" i="28"/>
  <c r="A126" i="28" s="1"/>
  <c r="A119" i="28"/>
  <c r="A118" i="28" s="1"/>
  <c r="A208" i="27"/>
  <c r="A209" i="27" s="1"/>
  <c r="A210" i="27" s="1"/>
  <c r="A211" i="27" s="1"/>
  <c r="A204" i="27"/>
  <c r="A205" i="27" s="1"/>
  <c r="A206" i="27" s="1"/>
  <c r="A207" i="27" s="1"/>
  <c r="A200" i="27"/>
  <c r="A201" i="27" s="1"/>
  <c r="A202" i="27" s="1"/>
  <c r="A203" i="27" s="1"/>
  <c r="A196" i="27"/>
  <c r="A197" i="27" s="1"/>
  <c r="A198" i="27" s="1"/>
  <c r="A199" i="27" s="1"/>
  <c r="A192" i="27"/>
  <c r="A186" i="27"/>
  <c r="A187" i="27" s="1"/>
  <c r="A188" i="27" s="1"/>
  <c r="A189" i="27" s="1"/>
  <c r="A182" i="27"/>
  <c r="A183" i="27" s="1"/>
  <c r="A184" i="27" s="1"/>
  <c r="A185" i="27" s="1"/>
  <c r="A178" i="27"/>
  <c r="A179" i="27" s="1"/>
  <c r="A180" i="27" s="1"/>
  <c r="A181" i="27" s="1"/>
  <c r="A174" i="27"/>
  <c r="A175" i="27" s="1"/>
  <c r="A176" i="27" s="1"/>
  <c r="A177" i="27" s="1"/>
  <c r="A170" i="27"/>
  <c r="A171" i="27" s="1"/>
  <c r="A172" i="27" s="1"/>
  <c r="A173" i="27" s="1"/>
  <c r="A166" i="27"/>
  <c r="A167" i="27" s="1"/>
  <c r="A168" i="27" s="1"/>
  <c r="A169" i="27" s="1"/>
  <c r="A162" i="27"/>
  <c r="A163" i="27" s="1"/>
  <c r="A164" i="27" s="1"/>
  <c r="A165" i="27" s="1"/>
  <c r="A158" i="27"/>
  <c r="A159" i="27" s="1"/>
  <c r="A160" i="27" s="1"/>
  <c r="A161" i="27" s="1"/>
  <c r="A154" i="27"/>
  <c r="A155" i="27" s="1"/>
  <c r="A156" i="27" s="1"/>
  <c r="A157" i="27" s="1"/>
  <c r="A150" i="27"/>
  <c r="A151" i="27" s="1"/>
  <c r="A152" i="27" s="1"/>
  <c r="A153" i="27" s="1"/>
  <c r="A146" i="27"/>
  <c r="A147" i="27" s="1"/>
  <c r="A148" i="27" s="1"/>
  <c r="A149" i="27" s="1"/>
  <c r="A142" i="27"/>
  <c r="A143" i="27" s="1"/>
  <c r="A144" i="27" s="1"/>
  <c r="A145" i="27" s="1"/>
  <c r="A138" i="27"/>
  <c r="A139" i="27" s="1"/>
  <c r="A140" i="27" s="1"/>
  <c r="A141" i="27" s="1"/>
  <c r="A134" i="27"/>
  <c r="A135" i="27" s="1"/>
  <c r="A136" i="27" s="1"/>
  <c r="A137" i="27" s="1"/>
  <c r="A130" i="27"/>
  <c r="A131" i="27" s="1"/>
  <c r="A132" i="27" s="1"/>
  <c r="A133" i="27" s="1"/>
  <c r="A126" i="27"/>
  <c r="A127" i="27" s="1"/>
  <c r="A128" i="27" s="1"/>
  <c r="A129" i="27" s="1"/>
  <c r="A122" i="27"/>
  <c r="A123" i="27" s="1"/>
  <c r="A124" i="27" s="1"/>
  <c r="A125" i="27" s="1"/>
  <c r="A118" i="27"/>
  <c r="A117" i="27" s="1"/>
  <c r="A209" i="26"/>
  <c r="A210" i="26"/>
  <c r="A211" i="26" s="1"/>
  <c r="A212" i="26" s="1"/>
  <c r="A205" i="26"/>
  <c r="A206" i="26"/>
  <c r="A207" i="26" s="1"/>
  <c r="A208" i="26" s="1"/>
  <c r="A201" i="26"/>
  <c r="A202" i="26"/>
  <c r="A203" i="26" s="1"/>
  <c r="A204" i="26" s="1"/>
  <c r="A197" i="26"/>
  <c r="A198" i="26"/>
  <c r="A199" i="26" s="1"/>
  <c r="A200" i="26" s="1"/>
  <c r="A193" i="26"/>
  <c r="A192" i="26"/>
  <c r="A187" i="26"/>
  <c r="A188" i="26"/>
  <c r="A189" i="26" s="1"/>
  <c r="A190" i="26" s="1"/>
  <c r="A183" i="26"/>
  <c r="A184" i="26"/>
  <c r="A185" i="26" s="1"/>
  <c r="A186" i="26"/>
  <c r="A179" i="26"/>
  <c r="A180" i="26"/>
  <c r="A181" i="26" s="1"/>
  <c r="A182" i="26" s="1"/>
  <c r="A175" i="26"/>
  <c r="A176" i="26"/>
  <c r="A177" i="26" s="1"/>
  <c r="A178" i="26"/>
  <c r="A171" i="26"/>
  <c r="A172" i="26"/>
  <c r="A173" i="26" s="1"/>
  <c r="A174" i="26" s="1"/>
  <c r="A167" i="26"/>
  <c r="A168" i="26"/>
  <c r="A169" i="26" s="1"/>
  <c r="A170" i="26"/>
  <c r="A163" i="26"/>
  <c r="A164" i="26"/>
  <c r="A165" i="26" s="1"/>
  <c r="A166" i="26" s="1"/>
  <c r="A159" i="26"/>
  <c r="A160" i="26"/>
  <c r="A161" i="26" s="1"/>
  <c r="A162" i="26"/>
  <c r="A155" i="26"/>
  <c r="A156" i="26"/>
  <c r="A157" i="26" s="1"/>
  <c r="A158" i="26" s="1"/>
  <c r="A151" i="26"/>
  <c r="A152" i="26"/>
  <c r="A153" i="26" s="1"/>
  <c r="A154" i="26"/>
  <c r="A147" i="26"/>
  <c r="A148" i="26"/>
  <c r="A149" i="26" s="1"/>
  <c r="A150" i="26" s="1"/>
  <c r="A143" i="26"/>
  <c r="A144" i="26"/>
  <c r="A145" i="26" s="1"/>
  <c r="A146" i="26"/>
  <c r="A139" i="26"/>
  <c r="A140" i="26"/>
  <c r="A141" i="26" s="1"/>
  <c r="A142" i="26" s="1"/>
  <c r="A135" i="26"/>
  <c r="A136" i="26"/>
  <c r="A137" i="26" s="1"/>
  <c r="A138" i="26"/>
  <c r="A131" i="26"/>
  <c r="A132" i="26"/>
  <c r="A133" i="26" s="1"/>
  <c r="A134" i="26" s="1"/>
  <c r="A127" i="26"/>
  <c r="A128" i="26"/>
  <c r="A129" i="26" s="1"/>
  <c r="A130" i="26"/>
  <c r="A123" i="26"/>
  <c r="A124" i="26"/>
  <c r="A125" i="26" s="1"/>
  <c r="A126" i="26" s="1"/>
  <c r="A119" i="26"/>
  <c r="A118" i="26"/>
  <c r="A209" i="25"/>
  <c r="A210" i="25"/>
  <c r="A211" i="25" s="1"/>
  <c r="A212" i="25" s="1"/>
  <c r="A205" i="25"/>
  <c r="A206" i="25"/>
  <c r="A207" i="25" s="1"/>
  <c r="A208" i="25" s="1"/>
  <c r="A201" i="25"/>
  <c r="A202" i="25"/>
  <c r="A203" i="25" s="1"/>
  <c r="A204" i="25" s="1"/>
  <c r="A197" i="25"/>
  <c r="A198" i="25"/>
  <c r="A199" i="25" s="1"/>
  <c r="A200" i="25" s="1"/>
  <c r="A193" i="25"/>
  <c r="A192" i="25"/>
  <c r="A187" i="25"/>
  <c r="A188" i="25"/>
  <c r="A189" i="25" s="1"/>
  <c r="A190" i="25"/>
  <c r="A183" i="25"/>
  <c r="A184" i="25"/>
  <c r="A185" i="25" s="1"/>
  <c r="A186" i="25" s="1"/>
  <c r="A179" i="25"/>
  <c r="A180" i="25"/>
  <c r="A181" i="25" s="1"/>
  <c r="A182" i="25"/>
  <c r="A175" i="25"/>
  <c r="A176" i="25"/>
  <c r="A177" i="25" s="1"/>
  <c r="A178" i="25" s="1"/>
  <c r="A171" i="25"/>
  <c r="A172" i="25"/>
  <c r="A173" i="25" s="1"/>
  <c r="A174" i="25"/>
  <c r="A167" i="25"/>
  <c r="A168" i="25"/>
  <c r="A169" i="25" s="1"/>
  <c r="A170" i="25" s="1"/>
  <c r="A163" i="25"/>
  <c r="A164" i="25"/>
  <c r="A165" i="25" s="1"/>
  <c r="A166" i="25"/>
  <c r="A159" i="25"/>
  <c r="A160" i="25"/>
  <c r="A161" i="25" s="1"/>
  <c r="A162" i="25" s="1"/>
  <c r="A155" i="25"/>
  <c r="A156" i="25"/>
  <c r="A157" i="25" s="1"/>
  <c r="A158" i="25"/>
  <c r="A151" i="25"/>
  <c r="A152" i="25"/>
  <c r="A153" i="25" s="1"/>
  <c r="A154" i="25" s="1"/>
  <c r="A147" i="25"/>
  <c r="A148" i="25"/>
  <c r="A149" i="25" s="1"/>
  <c r="A150" i="25"/>
  <c r="A143" i="25"/>
  <c r="A144" i="25"/>
  <c r="A145" i="25" s="1"/>
  <c r="A146" i="25" s="1"/>
  <c r="A139" i="25"/>
  <c r="A140" i="25"/>
  <c r="A141" i="25" s="1"/>
  <c r="A142" i="25"/>
  <c r="A135" i="25"/>
  <c r="A136" i="25"/>
  <c r="A137" i="25" s="1"/>
  <c r="A138" i="25" s="1"/>
  <c r="A131" i="25"/>
  <c r="A132" i="25"/>
  <c r="A133" i="25" s="1"/>
  <c r="A134" i="25"/>
  <c r="A127" i="25"/>
  <c r="A128" i="25"/>
  <c r="A129" i="25" s="1"/>
  <c r="A130" i="25" s="1"/>
  <c r="A123" i="25"/>
  <c r="A124" i="25"/>
  <c r="A125" i="25" s="1"/>
  <c r="A126" i="25"/>
  <c r="A119" i="25"/>
  <c r="A118" i="25"/>
  <c r="A209" i="24"/>
  <c r="A210" i="24"/>
  <c r="A211" i="24" s="1"/>
  <c r="A212" i="24" s="1"/>
  <c r="A205" i="24"/>
  <c r="A206" i="24"/>
  <c r="A207" i="24" s="1"/>
  <c r="A208" i="24" s="1"/>
  <c r="A201" i="24"/>
  <c r="A202" i="24"/>
  <c r="A203" i="24" s="1"/>
  <c r="A204" i="24" s="1"/>
  <c r="A197" i="24"/>
  <c r="A198" i="24"/>
  <c r="A199" i="24" s="1"/>
  <c r="A200" i="24" s="1"/>
  <c r="A193" i="24"/>
  <c r="A194" i="24"/>
  <c r="A195" i="24" s="1"/>
  <c r="A196" i="24" s="1"/>
  <c r="A187" i="24"/>
  <c r="A188" i="24"/>
  <c r="A189" i="24" s="1"/>
  <c r="A190" i="24" s="1"/>
  <c r="A183" i="24"/>
  <c r="A184" i="24"/>
  <c r="A185" i="24" s="1"/>
  <c r="A186" i="24" s="1"/>
  <c r="A179" i="24"/>
  <c r="A180" i="24"/>
  <c r="A181" i="24" s="1"/>
  <c r="A182" i="24" s="1"/>
  <c r="A175" i="24"/>
  <c r="A176" i="24"/>
  <c r="A177" i="24" s="1"/>
  <c r="A178" i="24" s="1"/>
  <c r="A171" i="24"/>
  <c r="A172" i="24"/>
  <c r="A173" i="24" s="1"/>
  <c r="A174" i="24" s="1"/>
  <c r="A167" i="24"/>
  <c r="A168" i="24"/>
  <c r="A169" i="24" s="1"/>
  <c r="A170" i="24" s="1"/>
  <c r="A163" i="24"/>
  <c r="A164" i="24"/>
  <c r="A165" i="24" s="1"/>
  <c r="A166" i="24" s="1"/>
  <c r="A159" i="24"/>
  <c r="A160" i="24"/>
  <c r="A161" i="24" s="1"/>
  <c r="A162" i="24" s="1"/>
  <c r="A155" i="24"/>
  <c r="A156" i="24"/>
  <c r="A157" i="24" s="1"/>
  <c r="A158" i="24" s="1"/>
  <c r="A151" i="24"/>
  <c r="A152" i="24"/>
  <c r="A153" i="24" s="1"/>
  <c r="A154" i="24" s="1"/>
  <c r="A147" i="24"/>
  <c r="A148" i="24"/>
  <c r="A149" i="24" s="1"/>
  <c r="A150" i="24" s="1"/>
  <c r="A143" i="24"/>
  <c r="A144" i="24"/>
  <c r="A145" i="24" s="1"/>
  <c r="A146" i="24" s="1"/>
  <c r="A139" i="24"/>
  <c r="A140" i="24"/>
  <c r="A141" i="24" s="1"/>
  <c r="A142" i="24" s="1"/>
  <c r="A135" i="24"/>
  <c r="A136" i="24"/>
  <c r="A137" i="24" s="1"/>
  <c r="A138" i="24" s="1"/>
  <c r="A131" i="24"/>
  <c r="A132" i="24"/>
  <c r="A133" i="24" s="1"/>
  <c r="A134" i="24" s="1"/>
  <c r="A127" i="24"/>
  <c r="A128" i="24"/>
  <c r="A129" i="24" s="1"/>
  <c r="A130" i="24" s="1"/>
  <c r="A123" i="24"/>
  <c r="A124" i="24"/>
  <c r="A125" i="24" s="1"/>
  <c r="A126" i="24" s="1"/>
  <c r="A119" i="24"/>
  <c r="A118" i="24"/>
  <c r="A187" i="1"/>
  <c r="A188" i="1"/>
  <c r="A189" i="1" s="1"/>
  <c r="A190" i="1" s="1"/>
  <c r="A183" i="1"/>
  <c r="A184" i="1"/>
  <c r="A185" i="1" s="1"/>
  <c r="A186" i="1"/>
  <c r="A179" i="1"/>
  <c r="A180" i="1"/>
  <c r="A181" i="1" s="1"/>
  <c r="A182" i="1" s="1"/>
  <c r="A175" i="1"/>
  <c r="A176" i="1"/>
  <c r="A177" i="1" s="1"/>
  <c r="A178" i="1"/>
  <c r="A171" i="1"/>
  <c r="A172" i="1"/>
  <c r="A173" i="1" s="1"/>
  <c r="A174" i="1" s="1"/>
  <c r="A167" i="1"/>
  <c r="A168" i="1"/>
  <c r="A169" i="1" s="1"/>
  <c r="A170" i="1"/>
  <c r="A163" i="1"/>
  <c r="A164" i="1"/>
  <c r="A165" i="1" s="1"/>
  <c r="A166" i="1" s="1"/>
  <c r="A159" i="1"/>
  <c r="A160" i="1"/>
  <c r="A161" i="1" s="1"/>
  <c r="A162" i="1"/>
  <c r="A192" i="32"/>
  <c r="A120" i="37"/>
  <c r="A121" i="37"/>
  <c r="A122" i="37" s="1"/>
  <c r="A192" i="24"/>
  <c r="A120" i="25"/>
  <c r="A121" i="25"/>
  <c r="A122" i="25" s="1"/>
  <c r="A120" i="28"/>
  <c r="A121" i="28" s="1"/>
  <c r="A122" i="28"/>
  <c r="A192" i="35"/>
  <c r="A120" i="39"/>
  <c r="A121" i="39"/>
  <c r="A122" i="39" s="1"/>
  <c r="A120" i="29"/>
  <c r="A121" i="29" s="1"/>
  <c r="A122" i="29"/>
  <c r="A194" i="39"/>
  <c r="A195" i="39"/>
  <c r="A196" i="39" s="1"/>
  <c r="A194" i="37"/>
  <c r="A195" i="37"/>
  <c r="A196" i="37" s="1"/>
  <c r="A120" i="35"/>
  <c r="A121" i="35" s="1"/>
  <c r="A122" i="35"/>
  <c r="A120" i="34"/>
  <c r="A121" i="34"/>
  <c r="A122" i="34" s="1"/>
  <c r="A194" i="34"/>
  <c r="A195" i="34" s="1"/>
  <c r="A196" i="34" s="1"/>
  <c r="A120" i="33"/>
  <c r="A121" i="33"/>
  <c r="A122" i="33" s="1"/>
  <c r="A194" i="33"/>
  <c r="A195" i="33" s="1"/>
  <c r="A196" i="33" s="1"/>
  <c r="A120" i="32"/>
  <c r="A121" i="32"/>
  <c r="A122" i="32" s="1"/>
  <c r="A120" i="31"/>
  <c r="A121" i="31" s="1"/>
  <c r="A122" i="31" s="1"/>
  <c r="A194" i="31"/>
  <c r="A195" i="31"/>
  <c r="A196" i="31" s="1"/>
  <c r="A194" i="30"/>
  <c r="A195" i="30"/>
  <c r="A196" i="30" s="1"/>
  <c r="A194" i="29"/>
  <c r="A195" i="29" s="1"/>
  <c r="A196" i="29" s="1"/>
  <c r="A194" i="28"/>
  <c r="A195" i="28"/>
  <c r="A196" i="28" s="1"/>
  <c r="A119" i="27"/>
  <c r="A120" i="27" s="1"/>
  <c r="A121" i="27" s="1"/>
  <c r="A120" i="26"/>
  <c r="A121" i="26"/>
  <c r="A122" i="26" s="1"/>
  <c r="A194" i="26"/>
  <c r="A195" i="26" s="1"/>
  <c r="A196" i="26" s="1"/>
  <c r="A194" i="25"/>
  <c r="A195" i="25"/>
  <c r="A196" i="25" s="1"/>
  <c r="A120" i="24"/>
  <c r="A121" i="24" s="1"/>
  <c r="A122" i="24" s="1"/>
  <c r="A94" i="39"/>
  <c r="A95" i="39"/>
  <c r="A97" i="39"/>
  <c r="A98" i="39"/>
  <c r="A99" i="39"/>
  <c r="A101" i="39"/>
  <c r="A102" i="39"/>
  <c r="A93" i="39"/>
  <c r="A94" i="37"/>
  <c r="A95" i="37"/>
  <c r="A97" i="37"/>
  <c r="A98" i="37"/>
  <c r="A99" i="37"/>
  <c r="A101" i="37"/>
  <c r="A94" i="35"/>
  <c r="A95" i="35"/>
  <c r="A97" i="35"/>
  <c r="A98" i="35"/>
  <c r="A99" i="35"/>
  <c r="A101" i="35"/>
  <c r="A102" i="35"/>
  <c r="A93" i="35"/>
  <c r="A102" i="34"/>
  <c r="A101" i="34"/>
  <c r="A99" i="34"/>
  <c r="A98" i="34"/>
  <c r="A97" i="34"/>
  <c r="A95" i="34"/>
  <c r="A94" i="34"/>
  <c r="A94" i="32"/>
  <c r="A95" i="32"/>
  <c r="A97" i="32"/>
  <c r="A98" i="32"/>
  <c r="A99" i="32"/>
  <c r="A101" i="32"/>
  <c r="A102" i="32"/>
  <c r="A93" i="32"/>
  <c r="A102" i="31"/>
  <c r="A101" i="31"/>
  <c r="A99" i="31"/>
  <c r="A98" i="31"/>
  <c r="A97" i="31"/>
  <c r="A95" i="31"/>
  <c r="A94" i="31"/>
  <c r="A102" i="30"/>
  <c r="A101" i="30"/>
  <c r="A99" i="30"/>
  <c r="A98" i="30"/>
  <c r="A97" i="30"/>
  <c r="A95" i="30"/>
  <c r="A94" i="30"/>
  <c r="A101" i="29"/>
  <c r="A99" i="29"/>
  <c r="A98" i="29"/>
  <c r="A97" i="29"/>
  <c r="A95" i="29"/>
  <c r="A94" i="29"/>
  <c r="A93" i="29"/>
  <c r="A102" i="28"/>
  <c r="A101" i="28"/>
  <c r="A99" i="28"/>
  <c r="A98" i="28"/>
  <c r="A97" i="28"/>
  <c r="A95" i="28"/>
  <c r="A94" i="28"/>
  <c r="A93" i="28"/>
  <c r="A93" i="27"/>
  <c r="A94" i="27"/>
  <c r="A96" i="27"/>
  <c r="A101" i="27"/>
  <c r="A92" i="27"/>
  <c r="A102" i="26"/>
  <c r="A101" i="26"/>
  <c r="A99" i="26"/>
  <c r="A98" i="26"/>
  <c r="A97" i="26"/>
  <c r="A95" i="26"/>
  <c r="A94" i="26"/>
  <c r="A101" i="25"/>
  <c r="A99" i="25"/>
  <c r="A98" i="25"/>
  <c r="A97" i="25"/>
  <c r="A95" i="25"/>
  <c r="A94" i="25"/>
  <c r="A93" i="25"/>
  <c r="A102" i="24"/>
  <c r="A101" i="24"/>
  <c r="A99" i="24"/>
  <c r="A98" i="24"/>
  <c r="A97" i="24"/>
  <c r="A95" i="24"/>
  <c r="A94" i="24"/>
  <c r="A93" i="24"/>
  <c r="A94" i="33"/>
  <c r="A95" i="33"/>
  <c r="A97" i="33"/>
  <c r="A98" i="33"/>
  <c r="A99" i="33"/>
  <c r="A101" i="33"/>
  <c r="A93" i="33"/>
  <c r="A83" i="33"/>
  <c r="A82" i="33"/>
  <c r="A81" i="33"/>
  <c r="A79" i="33"/>
  <c r="A93" i="37"/>
  <c r="A93" i="31"/>
  <c r="A80" i="39"/>
  <c r="A81" i="39"/>
  <c r="A82" i="39"/>
  <c r="A83" i="39"/>
  <c r="A79" i="39"/>
  <c r="I8" i="39"/>
  <c r="I9" i="39"/>
  <c r="A9" i="39" s="1"/>
  <c r="I10" i="39"/>
  <c r="A10" i="39" s="1"/>
  <c r="I11" i="39"/>
  <c r="A11" i="39" s="1"/>
  <c r="I12" i="39"/>
  <c r="A12" i="39" s="1"/>
  <c r="I13" i="39"/>
  <c r="A13" i="39" s="1"/>
  <c r="I14" i="39"/>
  <c r="A14" i="39" s="1"/>
  <c r="I15" i="39"/>
  <c r="A15" i="39" s="1"/>
  <c r="I16" i="39"/>
  <c r="A16" i="39" s="1"/>
  <c r="I17" i="39"/>
  <c r="A17" i="39" s="1"/>
  <c r="I18" i="39"/>
  <c r="A18" i="39" s="1"/>
  <c r="I19" i="39"/>
  <c r="A19" i="39" s="1"/>
  <c r="I20" i="39"/>
  <c r="A20" i="39" s="1"/>
  <c r="I21" i="39"/>
  <c r="A21" i="39" s="1"/>
  <c r="I22" i="39"/>
  <c r="A22" i="39" s="1"/>
  <c r="I23" i="39"/>
  <c r="A23" i="39" s="1"/>
  <c r="I24" i="39"/>
  <c r="A24" i="39" s="1"/>
  <c r="I7" i="39"/>
  <c r="A81" i="37"/>
  <c r="A82" i="37"/>
  <c r="A83" i="37"/>
  <c r="A79" i="37"/>
  <c r="I8" i="37"/>
  <c r="I9" i="37"/>
  <c r="A9" i="37" s="1"/>
  <c r="I10" i="37"/>
  <c r="A10" i="37" s="1"/>
  <c r="I11" i="37"/>
  <c r="A11" i="37" s="1"/>
  <c r="I12" i="37"/>
  <c r="A12" i="37" s="1"/>
  <c r="I13" i="37"/>
  <c r="A13" i="37" s="1"/>
  <c r="I14" i="37"/>
  <c r="A14" i="37" s="1"/>
  <c r="I15" i="37"/>
  <c r="A15" i="37" s="1"/>
  <c r="I16" i="37"/>
  <c r="A16" i="37" s="1"/>
  <c r="I17" i="37"/>
  <c r="A17" i="37" s="1"/>
  <c r="I18" i="37"/>
  <c r="A18" i="37" s="1"/>
  <c r="I19" i="37"/>
  <c r="A19" i="37" s="1"/>
  <c r="I20" i="37"/>
  <c r="A20" i="37" s="1"/>
  <c r="I21" i="37"/>
  <c r="A21" i="37" s="1"/>
  <c r="I22" i="37"/>
  <c r="A22" i="37" s="1"/>
  <c r="I23" i="37"/>
  <c r="A23" i="37" s="1"/>
  <c r="I24" i="37"/>
  <c r="A24" i="37" s="1"/>
  <c r="I7" i="37"/>
  <c r="A80" i="35"/>
  <c r="A81" i="35"/>
  <c r="A82" i="35"/>
  <c r="A83" i="35"/>
  <c r="A79" i="35"/>
  <c r="I8" i="35"/>
  <c r="I9" i="35"/>
  <c r="A9" i="35" s="1"/>
  <c r="I10" i="35"/>
  <c r="A10" i="35" s="1"/>
  <c r="I11" i="35"/>
  <c r="A11" i="35" s="1"/>
  <c r="I12" i="35"/>
  <c r="A12" i="35" s="1"/>
  <c r="I13" i="35"/>
  <c r="A13" i="35" s="1"/>
  <c r="I14" i="35"/>
  <c r="A14" i="35" s="1"/>
  <c r="I15" i="35"/>
  <c r="A15" i="35" s="1"/>
  <c r="I16" i="35"/>
  <c r="A16" i="35" s="1"/>
  <c r="I17" i="35"/>
  <c r="A17" i="35" s="1"/>
  <c r="I18" i="35"/>
  <c r="A18" i="35" s="1"/>
  <c r="I19" i="35"/>
  <c r="A19" i="35" s="1"/>
  <c r="I20" i="35"/>
  <c r="A20" i="35" s="1"/>
  <c r="I21" i="35"/>
  <c r="A21" i="35" s="1"/>
  <c r="I22" i="35"/>
  <c r="A22" i="35" s="1"/>
  <c r="I23" i="35"/>
  <c r="A23" i="35" s="1"/>
  <c r="I24" i="35"/>
  <c r="A24" i="35" s="1"/>
  <c r="I7" i="35"/>
  <c r="A81" i="34"/>
  <c r="A82" i="34"/>
  <c r="A83" i="34"/>
  <c r="A79" i="34"/>
  <c r="I8" i="34"/>
  <c r="I25" i="34" s="1"/>
  <c r="I9" i="34"/>
  <c r="A9" i="34"/>
  <c r="I10" i="34"/>
  <c r="A10" i="34"/>
  <c r="I11" i="34"/>
  <c r="A11" i="34"/>
  <c r="I12" i="34"/>
  <c r="A12" i="34"/>
  <c r="I13" i="34"/>
  <c r="A13" i="34"/>
  <c r="I14" i="34"/>
  <c r="A14" i="34"/>
  <c r="I15" i="34"/>
  <c r="A15" i="34"/>
  <c r="I16" i="34"/>
  <c r="A16" i="34"/>
  <c r="I17" i="34"/>
  <c r="A17" i="34"/>
  <c r="I18" i="34"/>
  <c r="A18" i="34"/>
  <c r="I19" i="34"/>
  <c r="A19" i="34"/>
  <c r="I20" i="34"/>
  <c r="A20" i="34"/>
  <c r="I21" i="34"/>
  <c r="A21" i="34"/>
  <c r="I22" i="34"/>
  <c r="A22" i="34"/>
  <c r="I23" i="34"/>
  <c r="A23" i="34"/>
  <c r="I24" i="34"/>
  <c r="A24" i="34"/>
  <c r="I7" i="34"/>
  <c r="I8" i="33"/>
  <c r="I9" i="33"/>
  <c r="A9" i="33"/>
  <c r="I10" i="33"/>
  <c r="A10" i="33"/>
  <c r="I11" i="33"/>
  <c r="A11" i="33"/>
  <c r="I12" i="33"/>
  <c r="A12" i="33"/>
  <c r="I13" i="33"/>
  <c r="A13" i="33"/>
  <c r="I14" i="33"/>
  <c r="A14" i="33"/>
  <c r="I15" i="33"/>
  <c r="A15" i="33"/>
  <c r="I16" i="33"/>
  <c r="A16" i="33"/>
  <c r="I17" i="33"/>
  <c r="A17" i="33"/>
  <c r="I18" i="33"/>
  <c r="A18" i="33"/>
  <c r="I19" i="33"/>
  <c r="A19" i="33"/>
  <c r="I20" i="33"/>
  <c r="A20" i="33"/>
  <c r="I21" i="33"/>
  <c r="A21" i="33"/>
  <c r="I22" i="33"/>
  <c r="A22" i="33"/>
  <c r="I23" i="33"/>
  <c r="A23" i="33"/>
  <c r="I24" i="33"/>
  <c r="A24" i="33"/>
  <c r="I7" i="33"/>
  <c r="A81" i="32"/>
  <c r="A82" i="32"/>
  <c r="A83" i="32"/>
  <c r="I8" i="32"/>
  <c r="I9" i="32"/>
  <c r="A9" i="32" s="1"/>
  <c r="I10" i="32"/>
  <c r="A10" i="32" s="1"/>
  <c r="I11" i="32"/>
  <c r="A11" i="32" s="1"/>
  <c r="I12" i="32"/>
  <c r="A12" i="32" s="1"/>
  <c r="I13" i="32"/>
  <c r="A13" i="32" s="1"/>
  <c r="I14" i="32"/>
  <c r="A14" i="32" s="1"/>
  <c r="I15" i="32"/>
  <c r="A15" i="32" s="1"/>
  <c r="I16" i="32"/>
  <c r="A16" i="32" s="1"/>
  <c r="I17" i="32"/>
  <c r="A17" i="32" s="1"/>
  <c r="I18" i="32"/>
  <c r="A18" i="32" s="1"/>
  <c r="I19" i="32"/>
  <c r="A19" i="32" s="1"/>
  <c r="I20" i="32"/>
  <c r="A20" i="32" s="1"/>
  <c r="I21" i="32"/>
  <c r="A21" i="32" s="1"/>
  <c r="I22" i="32"/>
  <c r="A22" i="32" s="1"/>
  <c r="I23" i="32"/>
  <c r="A23" i="32" s="1"/>
  <c r="I24" i="32"/>
  <c r="A24" i="32" s="1"/>
  <c r="I7" i="32"/>
  <c r="A81" i="31"/>
  <c r="A82" i="31"/>
  <c r="A83" i="31"/>
  <c r="I8" i="31"/>
  <c r="I9" i="31"/>
  <c r="A9" i="31" s="1"/>
  <c r="I10" i="31"/>
  <c r="A10" i="31" s="1"/>
  <c r="I11" i="31"/>
  <c r="A11" i="31" s="1"/>
  <c r="I12" i="31"/>
  <c r="A12" i="31" s="1"/>
  <c r="I13" i="31"/>
  <c r="A13" i="31" s="1"/>
  <c r="I14" i="31"/>
  <c r="A14" i="31" s="1"/>
  <c r="I15" i="31"/>
  <c r="A15" i="31" s="1"/>
  <c r="I16" i="31"/>
  <c r="A16" i="31" s="1"/>
  <c r="I17" i="31"/>
  <c r="A17" i="31" s="1"/>
  <c r="I18" i="31"/>
  <c r="A18" i="31" s="1"/>
  <c r="I19" i="31"/>
  <c r="A19" i="31" s="1"/>
  <c r="I20" i="31"/>
  <c r="A20" i="31" s="1"/>
  <c r="I21" i="31"/>
  <c r="A21" i="31" s="1"/>
  <c r="I22" i="31"/>
  <c r="A22" i="31" s="1"/>
  <c r="I23" i="31"/>
  <c r="A23" i="31" s="1"/>
  <c r="I24" i="31"/>
  <c r="A24" i="31" s="1"/>
  <c r="I7" i="31"/>
  <c r="A81" i="30"/>
  <c r="A82" i="30"/>
  <c r="A83" i="30"/>
  <c r="A79" i="30"/>
  <c r="I8" i="30"/>
  <c r="I9" i="30"/>
  <c r="A9" i="30"/>
  <c r="I10" i="30"/>
  <c r="A10" i="30"/>
  <c r="I11" i="30"/>
  <c r="A11" i="30"/>
  <c r="I12" i="30"/>
  <c r="A12" i="30"/>
  <c r="I13" i="30"/>
  <c r="A13" i="30"/>
  <c r="I14" i="30"/>
  <c r="A14" i="30"/>
  <c r="I15" i="30"/>
  <c r="A15" i="30"/>
  <c r="I16" i="30"/>
  <c r="A16" i="30"/>
  <c r="I17" i="30"/>
  <c r="A17" i="30"/>
  <c r="I18" i="30"/>
  <c r="A18" i="30"/>
  <c r="I19" i="30"/>
  <c r="A19" i="30"/>
  <c r="I20" i="30"/>
  <c r="A20" i="30"/>
  <c r="I21" i="30"/>
  <c r="A21" i="30"/>
  <c r="I22" i="30"/>
  <c r="A22" i="30"/>
  <c r="I23" i="30"/>
  <c r="A23" i="30"/>
  <c r="I24" i="30"/>
  <c r="A24" i="30"/>
  <c r="I7" i="30"/>
  <c r="A81" i="29"/>
  <c r="A82" i="29"/>
  <c r="A83" i="29"/>
  <c r="I8" i="29"/>
  <c r="I25" i="29" s="1"/>
  <c r="I9" i="29"/>
  <c r="A9" i="29"/>
  <c r="I10" i="29"/>
  <c r="A10" i="29"/>
  <c r="I11" i="29"/>
  <c r="A11" i="29"/>
  <c r="I12" i="29"/>
  <c r="A12" i="29"/>
  <c r="I13" i="29"/>
  <c r="A13" i="29"/>
  <c r="I14" i="29"/>
  <c r="A14" i="29"/>
  <c r="I15" i="29"/>
  <c r="A15" i="29"/>
  <c r="I16" i="29"/>
  <c r="A16" i="29"/>
  <c r="I17" i="29"/>
  <c r="A17" i="29"/>
  <c r="I18" i="29"/>
  <c r="A18" i="29"/>
  <c r="I19" i="29"/>
  <c r="A19" i="29"/>
  <c r="I20" i="29"/>
  <c r="A20" i="29"/>
  <c r="I21" i="29"/>
  <c r="A21" i="29"/>
  <c r="I22" i="29"/>
  <c r="A22" i="29"/>
  <c r="I23" i="29"/>
  <c r="A23" i="29"/>
  <c r="I24" i="29"/>
  <c r="A24" i="29"/>
  <c r="I7" i="29"/>
  <c r="A81" i="28"/>
  <c r="A82" i="28"/>
  <c r="A83" i="28"/>
  <c r="I8" i="28"/>
  <c r="I9" i="28"/>
  <c r="A9" i="28"/>
  <c r="I10" i="28"/>
  <c r="A10" i="28"/>
  <c r="I11" i="28"/>
  <c r="A11" i="28"/>
  <c r="I12" i="28"/>
  <c r="A12" i="28"/>
  <c r="I13" i="28"/>
  <c r="A13" i="28"/>
  <c r="I14" i="28"/>
  <c r="A14" i="28"/>
  <c r="I15" i="28"/>
  <c r="A15" i="28"/>
  <c r="I16" i="28"/>
  <c r="A16" i="28"/>
  <c r="I17" i="28"/>
  <c r="A17" i="28"/>
  <c r="I18" i="28"/>
  <c r="A18" i="28"/>
  <c r="I19" i="28"/>
  <c r="A19" i="28"/>
  <c r="I20" i="28"/>
  <c r="A20" i="28"/>
  <c r="I21" i="28"/>
  <c r="A21" i="28"/>
  <c r="I22" i="28"/>
  <c r="A22" i="28"/>
  <c r="I23" i="28"/>
  <c r="A23" i="28"/>
  <c r="I24" i="28"/>
  <c r="A24" i="28"/>
  <c r="I7" i="28"/>
  <c r="A79" i="27"/>
  <c r="A80" i="27"/>
  <c r="I8" i="27"/>
  <c r="A8" i="27" s="1"/>
  <c r="I9" i="27"/>
  <c r="A9" i="27" s="1"/>
  <c r="I10" i="27"/>
  <c r="A10" i="27" s="1"/>
  <c r="I11" i="27"/>
  <c r="A11" i="27" s="1"/>
  <c r="I12" i="27"/>
  <c r="A12" i="27" s="1"/>
  <c r="I13" i="27"/>
  <c r="A13" i="27" s="1"/>
  <c r="I14" i="27"/>
  <c r="A14" i="27" s="1"/>
  <c r="I15" i="27"/>
  <c r="A15" i="27" s="1"/>
  <c r="I16" i="27"/>
  <c r="A16" i="27" s="1"/>
  <c r="I17" i="27"/>
  <c r="A17" i="27" s="1"/>
  <c r="I18" i="27"/>
  <c r="A18" i="27" s="1"/>
  <c r="I19" i="27"/>
  <c r="A19" i="27" s="1"/>
  <c r="I20" i="27"/>
  <c r="A20" i="27" s="1"/>
  <c r="I21" i="27"/>
  <c r="A21" i="27" s="1"/>
  <c r="I22" i="27"/>
  <c r="A22" i="27" s="1"/>
  <c r="I23" i="27"/>
  <c r="A23" i="27" s="1"/>
  <c r="I24" i="27"/>
  <c r="A24" i="27" s="1"/>
  <c r="I7" i="27"/>
  <c r="A80" i="26"/>
  <c r="A81" i="26"/>
  <c r="A82" i="26"/>
  <c r="A83" i="26"/>
  <c r="I8" i="26"/>
  <c r="A8" i="26" s="1"/>
  <c r="I9" i="26"/>
  <c r="A9" i="26"/>
  <c r="I10" i="26"/>
  <c r="A10" i="26"/>
  <c r="I11" i="26"/>
  <c r="A11" i="26"/>
  <c r="I12" i="26"/>
  <c r="A12" i="26"/>
  <c r="I13" i="26"/>
  <c r="A13" i="26"/>
  <c r="I14" i="26"/>
  <c r="A14" i="26"/>
  <c r="I15" i="26"/>
  <c r="A15" i="26"/>
  <c r="I16" i="26"/>
  <c r="A16" i="26"/>
  <c r="I17" i="26"/>
  <c r="A17" i="26"/>
  <c r="I18" i="26"/>
  <c r="A18" i="26"/>
  <c r="I19" i="26"/>
  <c r="A19" i="26"/>
  <c r="I20" i="26"/>
  <c r="A20" i="26"/>
  <c r="I21" i="26"/>
  <c r="A21" i="26"/>
  <c r="I22" i="26"/>
  <c r="A22" i="26"/>
  <c r="I23" i="26"/>
  <c r="A23" i="26"/>
  <c r="I24" i="26"/>
  <c r="A24" i="26"/>
  <c r="I7" i="26"/>
  <c r="A81" i="25"/>
  <c r="A82" i="25"/>
  <c r="A83" i="25"/>
  <c r="I8" i="25"/>
  <c r="A8" i="25" s="1"/>
  <c r="I9" i="25"/>
  <c r="A9" i="25"/>
  <c r="I10" i="25"/>
  <c r="A10" i="25"/>
  <c r="I11" i="25"/>
  <c r="A11" i="25"/>
  <c r="I12" i="25"/>
  <c r="A12" i="25"/>
  <c r="I13" i="25"/>
  <c r="A13" i="25"/>
  <c r="I14" i="25"/>
  <c r="A14" i="25"/>
  <c r="I15" i="25"/>
  <c r="A15" i="25"/>
  <c r="I16" i="25"/>
  <c r="A16" i="25"/>
  <c r="I17" i="25"/>
  <c r="A17" i="25"/>
  <c r="I18" i="25"/>
  <c r="A18" i="25"/>
  <c r="I19" i="25"/>
  <c r="A19" i="25"/>
  <c r="I20" i="25"/>
  <c r="A20" i="25"/>
  <c r="I21" i="25"/>
  <c r="A21" i="25"/>
  <c r="I22" i="25"/>
  <c r="A22" i="25"/>
  <c r="I23" i="25"/>
  <c r="A23" i="25"/>
  <c r="I24" i="25"/>
  <c r="A24" i="25"/>
  <c r="I7" i="25"/>
  <c r="A81" i="24"/>
  <c r="A82" i="24"/>
  <c r="A83" i="24"/>
  <c r="I8" i="24"/>
  <c r="I9" i="24"/>
  <c r="A9" i="24" s="1"/>
  <c r="I10" i="24"/>
  <c r="A10" i="24" s="1"/>
  <c r="I11" i="24"/>
  <c r="A11" i="24" s="1"/>
  <c r="I12" i="24"/>
  <c r="A12" i="24" s="1"/>
  <c r="I13" i="24"/>
  <c r="A13" i="24" s="1"/>
  <c r="I14" i="24"/>
  <c r="A14" i="24" s="1"/>
  <c r="I15" i="24"/>
  <c r="A15" i="24" s="1"/>
  <c r="I16" i="24"/>
  <c r="A16" i="24" s="1"/>
  <c r="I17" i="24"/>
  <c r="A17" i="24" s="1"/>
  <c r="I18" i="24"/>
  <c r="A18" i="24" s="1"/>
  <c r="I19" i="24"/>
  <c r="A19" i="24" s="1"/>
  <c r="I20" i="24"/>
  <c r="A20" i="24" s="1"/>
  <c r="I21" i="24"/>
  <c r="A21" i="24" s="1"/>
  <c r="I22" i="24"/>
  <c r="A22" i="24" s="1"/>
  <c r="I23" i="24"/>
  <c r="A23" i="24" s="1"/>
  <c r="I24" i="24"/>
  <c r="A24" i="24" s="1"/>
  <c r="I7" i="24"/>
  <c r="I8" i="1"/>
  <c r="I28" i="1" s="1"/>
  <c r="A28" i="1" s="1"/>
  <c r="I9" i="1"/>
  <c r="I29" i="1" s="1"/>
  <c r="A29" i="1" s="1"/>
  <c r="I10" i="1"/>
  <c r="I30" i="1" s="1"/>
  <c r="A30" i="1" s="1"/>
  <c r="I11" i="1"/>
  <c r="I31" i="1"/>
  <c r="A31" i="1" s="1"/>
  <c r="I12" i="1"/>
  <c r="I32" i="1"/>
  <c r="A32" i="1" s="1"/>
  <c r="I13" i="1"/>
  <c r="I33" i="1"/>
  <c r="I15" i="1"/>
  <c r="I35" i="1"/>
  <c r="A35" i="1" s="1"/>
  <c r="I16" i="1"/>
  <c r="I36" i="1"/>
  <c r="A36" i="1" s="1"/>
  <c r="I17" i="1"/>
  <c r="I37" i="1"/>
  <c r="I18" i="1"/>
  <c r="I38" i="1"/>
  <c r="A38" i="1" s="1"/>
  <c r="I19" i="1"/>
  <c r="I39" i="1"/>
  <c r="A39" i="1" s="1"/>
  <c r="I20" i="1"/>
  <c r="I40" i="1"/>
  <c r="A40" i="1" s="1"/>
  <c r="I21" i="1"/>
  <c r="I41" i="1"/>
  <c r="A41" i="1" s="1"/>
  <c r="I22" i="1"/>
  <c r="I42" i="1"/>
  <c r="A42" i="1" s="1"/>
  <c r="I23" i="1"/>
  <c r="I43" i="1"/>
  <c r="A43" i="1" s="1"/>
  <c r="I24" i="1"/>
  <c r="I44" i="1"/>
  <c r="A44" i="1" s="1"/>
  <c r="I7" i="1"/>
  <c r="I27" i="1" s="1"/>
  <c r="I25" i="26"/>
  <c r="A25" i="26" s="1"/>
  <c r="A6" i="26" s="1"/>
  <c r="A8" i="28"/>
  <c r="I25" i="28"/>
  <c r="A8" i="30"/>
  <c r="I25" i="30"/>
  <c r="A25" i="30" s="1"/>
  <c r="A6" i="30" s="1"/>
  <c r="A8" i="33"/>
  <c r="I25" i="33"/>
  <c r="A8" i="32"/>
  <c r="I25" i="32"/>
  <c r="A25" i="32" s="1"/>
  <c r="A6" i="32" s="1"/>
  <c r="A8" i="35"/>
  <c r="I25" i="35"/>
  <c r="A8" i="39"/>
  <c r="I25" i="39"/>
  <c r="A25" i="39" s="1"/>
  <c r="A6" i="39" s="1"/>
  <c r="I25" i="25"/>
  <c r="A8" i="29"/>
  <c r="A8" i="34"/>
  <c r="A8" i="24"/>
  <c r="A8" i="31"/>
  <c r="A8" i="37"/>
  <c r="A7" i="28"/>
  <c r="I27" i="28"/>
  <c r="A27" i="28" s="1"/>
  <c r="A7" i="32"/>
  <c r="I27" i="32"/>
  <c r="A7" i="35"/>
  <c r="I27" i="35"/>
  <c r="A7" i="39"/>
  <c r="I27" i="39"/>
  <c r="A27" i="39" s="1"/>
  <c r="I27" i="27"/>
  <c r="A27" i="27" s="1"/>
  <c r="I27" i="31"/>
  <c r="A27" i="31" s="1"/>
  <c r="A7" i="34"/>
  <c r="I27" i="34"/>
  <c r="A27" i="34" s="1"/>
  <c r="I27" i="24"/>
  <c r="A27" i="24" s="1"/>
  <c r="A7" i="26"/>
  <c r="I27" i="26"/>
  <c r="A27" i="26" s="1"/>
  <c r="A7" i="30"/>
  <c r="I27" i="30"/>
  <c r="A27" i="30" s="1"/>
  <c r="I27" i="37"/>
  <c r="A7" i="25"/>
  <c r="I27" i="25"/>
  <c r="A27" i="25" s="1"/>
  <c r="A7" i="29"/>
  <c r="I27" i="29"/>
  <c r="A27" i="29" s="1"/>
  <c r="A7" i="33"/>
  <c r="I27" i="33"/>
  <c r="A27" i="33" s="1"/>
  <c r="A79" i="25"/>
  <c r="A79" i="26"/>
  <c r="I84" i="29"/>
  <c r="A78" i="29" s="1"/>
  <c r="A79" i="29"/>
  <c r="A79" i="31"/>
  <c r="I84" i="30"/>
  <c r="A78" i="30" s="1"/>
  <c r="A209" i="1"/>
  <c r="A210" i="1"/>
  <c r="A211" i="1" s="1"/>
  <c r="A212" i="1"/>
  <c r="A205" i="1"/>
  <c r="A206" i="1"/>
  <c r="A207" i="1" s="1"/>
  <c r="A208" i="1"/>
  <c r="A201" i="1"/>
  <c r="A202" i="1"/>
  <c r="A203" i="1" s="1"/>
  <c r="A204" i="1" s="1"/>
  <c r="A197" i="1"/>
  <c r="A198" i="1"/>
  <c r="A199" i="1" s="1"/>
  <c r="A200" i="1" s="1"/>
  <c r="A193" i="1"/>
  <c r="A192" i="1"/>
  <c r="A155" i="1"/>
  <c r="A156" i="1"/>
  <c r="A157" i="1" s="1"/>
  <c r="A158" i="1" s="1"/>
  <c r="A151" i="1"/>
  <c r="A152" i="1"/>
  <c r="A153" i="1" s="1"/>
  <c r="A154" i="1" s="1"/>
  <c r="A147" i="1"/>
  <c r="A148" i="1"/>
  <c r="A149" i="1" s="1"/>
  <c r="A150" i="1" s="1"/>
  <c r="A143" i="1"/>
  <c r="A144" i="1"/>
  <c r="A145" i="1" s="1"/>
  <c r="A146" i="1" s="1"/>
  <c r="A139" i="1"/>
  <c r="A140" i="1"/>
  <c r="A141" i="1" s="1"/>
  <c r="A142" i="1" s="1"/>
  <c r="A135" i="1"/>
  <c r="A136" i="1"/>
  <c r="A137" i="1" s="1"/>
  <c r="A138" i="1" s="1"/>
  <c r="A131" i="1"/>
  <c r="A132" i="1"/>
  <c r="A133" i="1" s="1"/>
  <c r="A134" i="1" s="1"/>
  <c r="A127" i="1"/>
  <c r="A128" i="1" s="1"/>
  <c r="A129" i="1" s="1"/>
  <c r="A130" i="1" s="1"/>
  <c r="A123" i="1"/>
  <c r="A124" i="1"/>
  <c r="A125" i="1" s="1"/>
  <c r="A126" i="1" s="1"/>
  <c r="A119" i="1"/>
  <c r="A118" i="1" s="1"/>
  <c r="A78" i="32"/>
  <c r="A78" i="39"/>
  <c r="A120" i="1"/>
  <c r="A121" i="1" s="1"/>
  <c r="A122" i="1" s="1"/>
  <c r="A194" i="1"/>
  <c r="A195" i="1" s="1"/>
  <c r="A196" i="1" s="1"/>
  <c r="A101" i="1"/>
  <c r="A99" i="1"/>
  <c r="A98" i="1"/>
  <c r="A97" i="1"/>
  <c r="A95" i="1"/>
  <c r="A94" i="1"/>
  <c r="A83" i="1"/>
  <c r="A81" i="1"/>
  <c r="A93" i="1"/>
  <c r="A79" i="1"/>
  <c r="C3" i="39"/>
  <c r="C3" i="37"/>
  <c r="C3" i="29"/>
  <c r="C3" i="26"/>
  <c r="I57" i="39"/>
  <c r="A57" i="39"/>
  <c r="I56" i="39"/>
  <c r="A56" i="39" s="1"/>
  <c r="I55" i="39"/>
  <c r="A55" i="39"/>
  <c r="I54" i="39"/>
  <c r="A54" i="39" s="1"/>
  <c r="I53" i="39"/>
  <c r="A53" i="39"/>
  <c r="I52" i="39"/>
  <c r="A52" i="39" s="1"/>
  <c r="I51" i="39"/>
  <c r="A51" i="39"/>
  <c r="I50" i="39"/>
  <c r="A50" i="39" s="1"/>
  <c r="I49" i="39"/>
  <c r="A49" i="39"/>
  <c r="I48" i="39"/>
  <c r="A32" i="39"/>
  <c r="A28" i="39"/>
  <c r="C2" i="39"/>
  <c r="I57" i="37"/>
  <c r="A57" i="37" s="1"/>
  <c r="I56" i="37"/>
  <c r="A56" i="37"/>
  <c r="I55" i="37"/>
  <c r="A55" i="37" s="1"/>
  <c r="I54" i="37"/>
  <c r="A54" i="37"/>
  <c r="I53" i="37"/>
  <c r="A53" i="37" s="1"/>
  <c r="I52" i="37"/>
  <c r="A52" i="37"/>
  <c r="I51" i="37"/>
  <c r="A51" i="37" s="1"/>
  <c r="I50" i="37"/>
  <c r="A50" i="37"/>
  <c r="I49" i="37"/>
  <c r="A49" i="37" s="1"/>
  <c r="I48" i="37"/>
  <c r="C2" i="37"/>
  <c r="I57" i="35"/>
  <c r="A57" i="35"/>
  <c r="I56" i="35"/>
  <c r="A56" i="35" s="1"/>
  <c r="I55" i="35"/>
  <c r="A55" i="35"/>
  <c r="I54" i="35"/>
  <c r="A54" i="35" s="1"/>
  <c r="I53" i="35"/>
  <c r="A53" i="35"/>
  <c r="I52" i="35"/>
  <c r="A52" i="35" s="1"/>
  <c r="I51" i="35"/>
  <c r="I50" i="35"/>
  <c r="A50" i="35" s="1"/>
  <c r="I49" i="35"/>
  <c r="A49" i="35"/>
  <c r="I48" i="35"/>
  <c r="A48" i="35" s="1"/>
  <c r="A25" i="35"/>
  <c r="A6" i="35" s="1"/>
  <c r="C2" i="35"/>
  <c r="A89" i="34"/>
  <c r="I57" i="34"/>
  <c r="A57" i="34" s="1"/>
  <c r="I56" i="34"/>
  <c r="A56" i="34"/>
  <c r="I55" i="34"/>
  <c r="A55" i="34" s="1"/>
  <c r="I54" i="34"/>
  <c r="A54" i="34"/>
  <c r="I53" i="34"/>
  <c r="A53" i="34" s="1"/>
  <c r="I52" i="34"/>
  <c r="A52" i="34"/>
  <c r="I51" i="34"/>
  <c r="A51" i="34" s="1"/>
  <c r="I50" i="34"/>
  <c r="A50" i="34"/>
  <c r="I49" i="34"/>
  <c r="A49" i="34" s="1"/>
  <c r="I48" i="34"/>
  <c r="A25" i="34"/>
  <c r="A6" i="34" s="1"/>
  <c r="C2" i="34"/>
  <c r="I57" i="33"/>
  <c r="A57" i="33" s="1"/>
  <c r="I56" i="33"/>
  <c r="A56" i="33"/>
  <c r="I55" i="33"/>
  <c r="A55" i="33" s="1"/>
  <c r="I54" i="33"/>
  <c r="A54" i="33"/>
  <c r="I53" i="33"/>
  <c r="A53" i="33" s="1"/>
  <c r="I52" i="33"/>
  <c r="A52" i="33"/>
  <c r="I51" i="33"/>
  <c r="A51" i="33" s="1"/>
  <c r="I50" i="33"/>
  <c r="A50" i="33"/>
  <c r="I49" i="33"/>
  <c r="A49" i="33" s="1"/>
  <c r="I48" i="33"/>
  <c r="A25" i="33"/>
  <c r="A6" i="33" s="1"/>
  <c r="C2" i="33"/>
  <c r="A89" i="32"/>
  <c r="I57" i="32"/>
  <c r="A57" i="32" s="1"/>
  <c r="I56" i="32"/>
  <c r="A56" i="32"/>
  <c r="I55" i="32"/>
  <c r="A55" i="32" s="1"/>
  <c r="I54" i="32"/>
  <c r="A54" i="32"/>
  <c r="I53" i="32"/>
  <c r="A53" i="32" s="1"/>
  <c r="I52" i="32"/>
  <c r="A52" i="32"/>
  <c r="I51" i="32"/>
  <c r="A51" i="32" s="1"/>
  <c r="I50" i="32"/>
  <c r="A50" i="32"/>
  <c r="I49" i="32"/>
  <c r="A49" i="32" s="1"/>
  <c r="I48" i="32"/>
  <c r="C2" i="32"/>
  <c r="I57" i="31"/>
  <c r="A57" i="31"/>
  <c r="I56" i="31"/>
  <c r="A56" i="31" s="1"/>
  <c r="I55" i="31"/>
  <c r="A55" i="31"/>
  <c r="I54" i="31"/>
  <c r="A54" i="31" s="1"/>
  <c r="I53" i="31"/>
  <c r="A53" i="31"/>
  <c r="I52" i="31"/>
  <c r="A52" i="31" s="1"/>
  <c r="I51" i="31"/>
  <c r="A51" i="31"/>
  <c r="I50" i="31"/>
  <c r="A50" i="31" s="1"/>
  <c r="I49" i="31"/>
  <c r="A49" i="31"/>
  <c r="I48" i="31"/>
  <c r="I58" i="31" s="1"/>
  <c r="A58" i="31" s="1"/>
  <c r="A47" i="31" s="1"/>
  <c r="C2" i="31"/>
  <c r="A89" i="30"/>
  <c r="I57" i="30"/>
  <c r="A57" i="30" s="1"/>
  <c r="I56" i="30"/>
  <c r="A56" i="30"/>
  <c r="I55" i="30"/>
  <c r="A55" i="30" s="1"/>
  <c r="I54" i="30"/>
  <c r="A54" i="30"/>
  <c r="I53" i="30"/>
  <c r="A53" i="30" s="1"/>
  <c r="I52" i="30"/>
  <c r="A52" i="30"/>
  <c r="I51" i="30"/>
  <c r="A51" i="30" s="1"/>
  <c r="I50" i="30"/>
  <c r="A50" i="30"/>
  <c r="I49" i="30"/>
  <c r="A49" i="30" s="1"/>
  <c r="I48" i="30"/>
  <c r="C2" i="30"/>
  <c r="A89" i="29"/>
  <c r="A87" i="29"/>
  <c r="I57" i="29"/>
  <c r="A57" i="29"/>
  <c r="I56" i="29"/>
  <c r="A56" i="29" s="1"/>
  <c r="I55" i="29"/>
  <c r="A55" i="29"/>
  <c r="I54" i="29"/>
  <c r="A54" i="29" s="1"/>
  <c r="I53" i="29"/>
  <c r="A53" i="29"/>
  <c r="I52" i="29"/>
  <c r="A52" i="29" s="1"/>
  <c r="I51" i="29"/>
  <c r="A51" i="29"/>
  <c r="I50" i="29"/>
  <c r="A50" i="29" s="1"/>
  <c r="I49" i="29"/>
  <c r="A49" i="29"/>
  <c r="I48" i="29"/>
  <c r="I58" i="29" s="1"/>
  <c r="A58" i="29" s="1"/>
  <c r="A47" i="29" s="1"/>
  <c r="C2" i="29"/>
  <c r="I57" i="28"/>
  <c r="A57" i="28"/>
  <c r="I56" i="28"/>
  <c r="A56" i="28" s="1"/>
  <c r="I55" i="28"/>
  <c r="A55" i="28"/>
  <c r="I54" i="28"/>
  <c r="A54" i="28" s="1"/>
  <c r="I53" i="28"/>
  <c r="A53" i="28"/>
  <c r="I52" i="28"/>
  <c r="A52" i="28" s="1"/>
  <c r="I51" i="28"/>
  <c r="A51" i="28"/>
  <c r="I50" i="28"/>
  <c r="A50" i="28" s="1"/>
  <c r="I49" i="28"/>
  <c r="A49" i="28"/>
  <c r="I48" i="28"/>
  <c r="I58" i="28" s="1"/>
  <c r="A58" i="28" s="1"/>
  <c r="A47" i="28" s="1"/>
  <c r="A25" i="28"/>
  <c r="A6" i="28" s="1"/>
  <c r="C2" i="28"/>
  <c r="A89" i="27"/>
  <c r="I56" i="27"/>
  <c r="A56" i="27" s="1"/>
  <c r="I55" i="27"/>
  <c r="A55" i="27" s="1"/>
  <c r="I54" i="27"/>
  <c r="A54" i="27" s="1"/>
  <c r="I53" i="27"/>
  <c r="A53" i="27" s="1"/>
  <c r="I52" i="27"/>
  <c r="A52" i="27" s="1"/>
  <c r="I51" i="27"/>
  <c r="A51" i="27" s="1"/>
  <c r="I50" i="27"/>
  <c r="A50" i="27" s="1"/>
  <c r="I49" i="27"/>
  <c r="A49" i="27" s="1"/>
  <c r="I48" i="27"/>
  <c r="A48" i="27" s="1"/>
  <c r="C2" i="27"/>
  <c r="A89" i="26"/>
  <c r="I57" i="26"/>
  <c r="A57" i="26" s="1"/>
  <c r="I56" i="26"/>
  <c r="A56" i="26"/>
  <c r="I55" i="26"/>
  <c r="A55" i="26" s="1"/>
  <c r="I54" i="26"/>
  <c r="A54" i="26"/>
  <c r="I53" i="26"/>
  <c r="A53" i="26" s="1"/>
  <c r="I52" i="26"/>
  <c r="A52" i="26"/>
  <c r="I51" i="26"/>
  <c r="A51" i="26" s="1"/>
  <c r="I50" i="26"/>
  <c r="A50" i="26"/>
  <c r="I49" i="26"/>
  <c r="A49" i="26" s="1"/>
  <c r="I48" i="26"/>
  <c r="C2" i="26"/>
  <c r="I57" i="25"/>
  <c r="A57" i="25"/>
  <c r="I56" i="25"/>
  <c r="A56" i="25" s="1"/>
  <c r="I55" i="25"/>
  <c r="A55" i="25"/>
  <c r="I54" i="25"/>
  <c r="A54" i="25" s="1"/>
  <c r="I53" i="25"/>
  <c r="A53" i="25"/>
  <c r="I52" i="25"/>
  <c r="A52" i="25" s="1"/>
  <c r="I51" i="25"/>
  <c r="A51" i="25"/>
  <c r="I50" i="25"/>
  <c r="A50" i="25" s="1"/>
  <c r="I49" i="25"/>
  <c r="A49" i="25"/>
  <c r="I48" i="25"/>
  <c r="I58" i="25" s="1"/>
  <c r="A58" i="25" s="1"/>
  <c r="A47" i="25" s="1"/>
  <c r="A25" i="25"/>
  <c r="A6" i="25" s="1"/>
  <c r="C2" i="25"/>
  <c r="I57" i="24"/>
  <c r="A57" i="24" s="1"/>
  <c r="I56" i="24"/>
  <c r="A56" i="24"/>
  <c r="I55" i="24"/>
  <c r="A55" i="24" s="1"/>
  <c r="I54" i="24"/>
  <c r="A54" i="24"/>
  <c r="I53" i="24"/>
  <c r="A53" i="24" s="1"/>
  <c r="I52" i="24"/>
  <c r="A52" i="24"/>
  <c r="I51" i="24"/>
  <c r="A51" i="24" s="1"/>
  <c r="I50" i="24"/>
  <c r="A50" i="24"/>
  <c r="I49" i="24"/>
  <c r="A49" i="24" s="1"/>
  <c r="I48" i="24"/>
  <c r="I58" i="24" s="1"/>
  <c r="A58" i="24" s="1"/>
  <c r="A47" i="24" s="1"/>
  <c r="C2" i="24"/>
  <c r="I58" i="37"/>
  <c r="A58" i="37" s="1"/>
  <c r="A47" i="37" s="1"/>
  <c r="I58" i="34"/>
  <c r="A58" i="34" s="1"/>
  <c r="A47" i="34" s="1"/>
  <c r="I58" i="33"/>
  <c r="A58" i="33" s="1"/>
  <c r="A47" i="33" s="1"/>
  <c r="I58" i="39"/>
  <c r="A58" i="39"/>
  <c r="A47" i="39" s="1"/>
  <c r="A51" i="35"/>
  <c r="A48" i="34"/>
  <c r="A48" i="25"/>
  <c r="A48" i="30"/>
  <c r="A48" i="31"/>
  <c r="A48" i="39"/>
  <c r="A48" i="26"/>
  <c r="A48" i="32"/>
  <c r="A48" i="33"/>
  <c r="A48" i="37"/>
  <c r="A87" i="31"/>
  <c r="A89" i="33"/>
  <c r="A87" i="35"/>
  <c r="A89" i="35"/>
  <c r="A30" i="37"/>
  <c r="A38" i="37"/>
  <c r="A39" i="33"/>
  <c r="A32" i="32"/>
  <c r="A42" i="32"/>
  <c r="A33" i="31"/>
  <c r="A37" i="31"/>
  <c r="A41" i="31"/>
  <c r="A38" i="26"/>
  <c r="A31" i="25"/>
  <c r="A43" i="24"/>
  <c r="A33" i="26"/>
  <c r="A37" i="26"/>
  <c r="A41" i="26"/>
  <c r="A34" i="27"/>
  <c r="A35" i="29"/>
  <c r="A33" i="30"/>
  <c r="A31" i="32"/>
  <c r="A43" i="32"/>
  <c r="A42" i="35"/>
  <c r="A35" i="37"/>
  <c r="A43" i="37"/>
  <c r="A30" i="25"/>
  <c r="A38" i="25"/>
  <c r="A44" i="27"/>
  <c r="A28" i="28"/>
  <c r="A36" i="28"/>
  <c r="A44" i="28"/>
  <c r="A34" i="33"/>
  <c r="A28" i="35"/>
  <c r="A25" i="29"/>
  <c r="A6" i="29" s="1"/>
  <c r="I105" i="39"/>
  <c r="A105" i="39" s="1"/>
  <c r="I105" i="34"/>
  <c r="A105" i="34" s="1"/>
  <c r="A86" i="34"/>
  <c r="I105" i="28"/>
  <c r="A105" i="28" s="1"/>
  <c r="I105" i="31"/>
  <c r="A105" i="31" s="1"/>
  <c r="I105" i="33"/>
  <c r="A86" i="30"/>
  <c r="I105" i="30"/>
  <c r="A105" i="30" s="1"/>
  <c r="A86" i="32"/>
  <c r="I105" i="32"/>
  <c r="A105" i="32" s="1"/>
  <c r="I105" i="29"/>
  <c r="A105" i="29" s="1"/>
  <c r="I105" i="26"/>
  <c r="A105" i="26" s="1"/>
  <c r="A86" i="24"/>
  <c r="I105" i="24"/>
  <c r="A105" i="24" s="1"/>
  <c r="I105" i="35"/>
  <c r="A105" i="35" s="1"/>
  <c r="I105" i="25"/>
  <c r="A105" i="25" s="1"/>
  <c r="I105" i="37"/>
  <c r="A105" i="37" s="1"/>
  <c r="A87" i="1"/>
  <c r="A89" i="1"/>
  <c r="D7" i="23"/>
  <c r="A104" i="27"/>
  <c r="I53" i="1"/>
  <c r="A53" i="1" s="1"/>
  <c r="I54" i="1"/>
  <c r="A54" i="1" s="1"/>
  <c r="I55" i="1"/>
  <c r="A55" i="1" s="1"/>
  <c r="I56" i="1"/>
  <c r="A56" i="1" s="1"/>
  <c r="I57" i="1"/>
  <c r="A57" i="1" s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D13" i="23"/>
  <c r="I106" i="37"/>
  <c r="I106" i="33"/>
  <c r="I106" i="29"/>
  <c r="I106" i="28"/>
  <c r="I106" i="35"/>
  <c r="I106" i="24"/>
  <c r="I106" i="32"/>
  <c r="I106" i="25"/>
  <c r="I106" i="39"/>
  <c r="I106" i="26"/>
  <c r="I106" i="31"/>
  <c r="I106" i="30"/>
  <c r="I106" i="34"/>
  <c r="I105" i="27"/>
  <c r="A37" i="1"/>
  <c r="A33" i="1"/>
  <c r="I49" i="1"/>
  <c r="A49" i="1"/>
  <c r="I50" i="1"/>
  <c r="A50" i="1" s="1"/>
  <c r="I51" i="1"/>
  <c r="A51" i="1"/>
  <c r="I52" i="1"/>
  <c r="A52" i="1" s="1"/>
  <c r="I48" i="1"/>
  <c r="I58" i="1"/>
  <c r="A58" i="1" s="1"/>
  <c r="A47" i="1" s="1"/>
  <c r="A48" i="1"/>
  <c r="I106" i="1"/>
  <c r="I91" i="26" l="1"/>
  <c r="A85" i="26" s="1"/>
  <c r="A9" i="1"/>
  <c r="I71" i="1"/>
  <c r="A71" i="1" s="1"/>
  <c r="A59" i="1" s="1"/>
  <c r="A8" i="1"/>
  <c r="A10" i="1"/>
  <c r="I45" i="1"/>
  <c r="A45" i="1" s="1"/>
  <c r="A26" i="1" s="1"/>
  <c r="A27" i="1"/>
  <c r="A7" i="1"/>
  <c r="I25" i="1"/>
  <c r="A25" i="1" s="1"/>
  <c r="A6" i="1" s="1"/>
  <c r="I45" i="37"/>
  <c r="I46" i="37" s="1"/>
  <c r="I45" i="32"/>
  <c r="I46" i="32" s="1"/>
  <c r="A78" i="26"/>
  <c r="A84" i="26"/>
  <c r="A84" i="1"/>
  <c r="A78" i="1"/>
  <c r="I91" i="25"/>
  <c r="A85" i="25" s="1"/>
  <c r="A48" i="28"/>
  <c r="I58" i="35"/>
  <c r="A58" i="35" s="1"/>
  <c r="A47" i="35" s="1"/>
  <c r="I58" i="30"/>
  <c r="A58" i="30" s="1"/>
  <c r="A47" i="30" s="1"/>
  <c r="I58" i="32"/>
  <c r="A58" i="32" s="1"/>
  <c r="A47" i="32" s="1"/>
  <c r="A80" i="1"/>
  <c r="A84" i="30"/>
  <c r="I84" i="34"/>
  <c r="I84" i="28"/>
  <c r="I84" i="25"/>
  <c r="A79" i="24"/>
  <c r="A79" i="32"/>
  <c r="A80" i="37"/>
  <c r="I84" i="37"/>
  <c r="A48" i="29"/>
  <c r="A48" i="24"/>
  <c r="A78" i="24"/>
  <c r="A84" i="29"/>
  <c r="A84" i="35"/>
  <c r="I84" i="31"/>
  <c r="I45" i="33"/>
  <c r="A45" i="33" s="1"/>
  <c r="A26" i="33" s="1"/>
  <c r="A27" i="35"/>
  <c r="I45" i="35"/>
  <c r="I46" i="35" s="1"/>
  <c r="I103" i="35" s="1"/>
  <c r="A7" i="31"/>
  <c r="I25" i="31"/>
  <c r="A25" i="31" s="1"/>
  <c r="A6" i="31" s="1"/>
  <c r="I25" i="37"/>
  <c r="A25" i="37" s="1"/>
  <c r="A6" i="37" s="1"/>
  <c r="A7" i="37"/>
  <c r="A193" i="27"/>
  <c r="A194" i="27" s="1"/>
  <c r="A195" i="27" s="1"/>
  <c r="A191" i="27"/>
  <c r="A118" i="30"/>
  <c r="A120" i="30"/>
  <c r="A121" i="30" s="1"/>
  <c r="A122" i="30" s="1"/>
  <c r="I71" i="29"/>
  <c r="A71" i="29" s="1"/>
  <c r="A61" i="29"/>
  <c r="A80" i="33"/>
  <c r="I84" i="33"/>
  <c r="A27" i="32"/>
  <c r="I58" i="26"/>
  <c r="A58" i="26" s="1"/>
  <c r="A47" i="26" s="1"/>
  <c r="I45" i="26"/>
  <c r="I46" i="26" s="1"/>
  <c r="I25" i="24"/>
  <c r="A25" i="24" s="1"/>
  <c r="A6" i="24" s="1"/>
  <c r="A7" i="24"/>
  <c r="I45" i="39"/>
  <c r="I46" i="39" s="1"/>
  <c r="A64" i="31"/>
  <c r="I71" i="31"/>
  <c r="A71" i="31" s="1"/>
  <c r="A60" i="26"/>
  <c r="A59" i="26"/>
  <c r="A60" i="37"/>
  <c r="A59" i="37"/>
  <c r="I71" i="34"/>
  <c r="A71" i="34" s="1"/>
  <c r="A61" i="34"/>
  <c r="A62" i="39"/>
  <c r="I71" i="39"/>
  <c r="A71" i="39" s="1"/>
  <c r="I71" i="25"/>
  <c r="A71" i="25" s="1"/>
  <c r="I71" i="24"/>
  <c r="A71" i="24" s="1"/>
  <c r="I71" i="33"/>
  <c r="A71" i="33" s="1"/>
  <c r="A62" i="35"/>
  <c r="I71" i="35"/>
  <c r="A71" i="35" s="1"/>
  <c r="I71" i="28"/>
  <c r="A71" i="28" s="1"/>
  <c r="I91" i="28"/>
  <c r="A85" i="28" s="1"/>
  <c r="I45" i="34"/>
  <c r="A45" i="34" s="1"/>
  <c r="A26" i="34" s="1"/>
  <c r="I45" i="30"/>
  <c r="A45" i="30" s="1"/>
  <c r="A26" i="30" s="1"/>
  <c r="I45" i="29"/>
  <c r="I46" i="29" s="1"/>
  <c r="I45" i="28"/>
  <c r="A45" i="28" s="1"/>
  <c r="A26" i="28" s="1"/>
  <c r="I45" i="25"/>
  <c r="A45" i="25" s="1"/>
  <c r="A26" i="25" s="1"/>
  <c r="I45" i="24"/>
  <c r="I46" i="24" s="1"/>
  <c r="I91" i="37"/>
  <c r="A91" i="37" s="1"/>
  <c r="I91" i="33"/>
  <c r="A91" i="33" s="1"/>
  <c r="I91" i="29"/>
  <c r="A85" i="29" s="1"/>
  <c r="I46" i="34"/>
  <c r="I46" i="28"/>
  <c r="I46" i="25"/>
  <c r="I91" i="1"/>
  <c r="A91" i="26"/>
  <c r="I91" i="35"/>
  <c r="I91" i="31"/>
  <c r="I91" i="34"/>
  <c r="A28" i="29"/>
  <c r="A90" i="37"/>
  <c r="I91" i="30"/>
  <c r="I45" i="31"/>
  <c r="I91" i="24"/>
  <c r="I91" i="39"/>
  <c r="A27" i="37"/>
  <c r="A33" i="24"/>
  <c r="I91" i="32"/>
  <c r="A31" i="34"/>
  <c r="A35" i="30"/>
  <c r="A105" i="33"/>
  <c r="I25" i="27"/>
  <c r="A25" i="27" s="1"/>
  <c r="A6" i="27" s="1"/>
  <c r="I83" i="27"/>
  <c r="A83" i="27" s="1"/>
  <c r="I90" i="27"/>
  <c r="I45" i="27"/>
  <c r="A7" i="27"/>
  <c r="A81" i="27"/>
  <c r="I70" i="27"/>
  <c r="A70" i="27" s="1"/>
  <c r="I57" i="27"/>
  <c r="A45" i="26" l="1"/>
  <c r="A26" i="26" s="1"/>
  <c r="A45" i="32"/>
  <c r="A26" i="32" s="1"/>
  <c r="A91" i="25"/>
  <c r="A91" i="29"/>
  <c r="A85" i="33"/>
  <c r="I46" i="33"/>
  <c r="I72" i="33" s="1"/>
  <c r="I72" i="35"/>
  <c r="A72" i="35" s="1"/>
  <c r="A45" i="37"/>
  <c r="A26" i="37" s="1"/>
  <c r="A85" i="37"/>
  <c r="A45" i="29"/>
  <c r="A26" i="29" s="1"/>
  <c r="A60" i="1"/>
  <c r="I46" i="1"/>
  <c r="I103" i="1" s="1"/>
  <c r="A45" i="39"/>
  <c r="A26" i="39" s="1"/>
  <c r="A60" i="25"/>
  <c r="A59" i="25"/>
  <c r="A84" i="34"/>
  <c r="A78" i="34"/>
  <c r="A60" i="28"/>
  <c r="A59" i="28"/>
  <c r="A60" i="33"/>
  <c r="A59" i="33"/>
  <c r="A59" i="39"/>
  <c r="A60" i="39"/>
  <c r="A60" i="31"/>
  <c r="A59" i="31"/>
  <c r="A59" i="29"/>
  <c r="A60" i="29"/>
  <c r="A59" i="34"/>
  <c r="A60" i="34"/>
  <c r="A45" i="35"/>
  <c r="A26" i="35" s="1"/>
  <c r="A45" i="24"/>
  <c r="A26" i="24" s="1"/>
  <c r="I46" i="30"/>
  <c r="I72" i="30" s="1"/>
  <c r="A91" i="28"/>
  <c r="A46" i="35"/>
  <c r="A59" i="35"/>
  <c r="A60" i="35"/>
  <c r="A84" i="33"/>
  <c r="A78" i="33"/>
  <c r="A84" i="31"/>
  <c r="A78" i="31"/>
  <c r="A84" i="37"/>
  <c r="A78" i="37"/>
  <c r="A78" i="25"/>
  <c r="A84" i="25"/>
  <c r="A60" i="24"/>
  <c r="A59" i="24"/>
  <c r="A78" i="28"/>
  <c r="A84" i="28"/>
  <c r="A91" i="31"/>
  <c r="A85" i="31"/>
  <c r="I103" i="39"/>
  <c r="A46" i="39"/>
  <c r="I72" i="39"/>
  <c r="A46" i="29"/>
  <c r="I72" i="29"/>
  <c r="I103" i="29"/>
  <c r="A46" i="26"/>
  <c r="I72" i="26"/>
  <c r="I103" i="26"/>
  <c r="A91" i="24"/>
  <c r="A85" i="24"/>
  <c r="A91" i="1"/>
  <c r="A85" i="1"/>
  <c r="I46" i="31"/>
  <c r="A45" i="31"/>
  <c r="A26" i="31" s="1"/>
  <c r="A91" i="39"/>
  <c r="A85" i="39"/>
  <c r="A85" i="30"/>
  <c r="A91" i="30"/>
  <c r="I72" i="25"/>
  <c r="I103" i="25"/>
  <c r="A46" i="25"/>
  <c r="I103" i="34"/>
  <c r="I72" i="34"/>
  <c r="A46" i="34"/>
  <c r="A46" i="33"/>
  <c r="I103" i="24"/>
  <c r="A46" i="24"/>
  <c r="I72" i="24"/>
  <c r="I103" i="37"/>
  <c r="A46" i="37"/>
  <c r="I72" i="37"/>
  <c r="I103" i="28"/>
  <c r="A46" i="28"/>
  <c r="I72" i="28"/>
  <c r="A85" i="35"/>
  <c r="A91" i="35"/>
  <c r="A46" i="32"/>
  <c r="I103" i="32"/>
  <c r="I72" i="32"/>
  <c r="A103" i="35"/>
  <c r="I104" i="35"/>
  <c r="A91" i="32"/>
  <c r="A85" i="32"/>
  <c r="A91" i="34"/>
  <c r="A85" i="34"/>
  <c r="I107" i="35"/>
  <c r="I108" i="35" s="1"/>
  <c r="A77" i="27"/>
  <c r="A84" i="27"/>
  <c r="A90" i="27"/>
  <c r="A59" i="27"/>
  <c r="A58" i="27"/>
  <c r="A45" i="27"/>
  <c r="A26" i="27" s="1"/>
  <c r="I46" i="27"/>
  <c r="A46" i="27" s="1"/>
  <c r="A57" i="27"/>
  <c r="A47" i="27" s="1"/>
  <c r="A46" i="30" l="1"/>
  <c r="I103" i="30"/>
  <c r="A103" i="30" s="1"/>
  <c r="I103" i="33"/>
  <c r="A103" i="33" s="1"/>
  <c r="I72" i="1"/>
  <c r="A72" i="1" s="1"/>
  <c r="A46" i="1"/>
  <c r="A104" i="35"/>
  <c r="A92" i="35"/>
  <c r="A72" i="25"/>
  <c r="I107" i="25"/>
  <c r="I108" i="25" s="1"/>
  <c r="I107" i="29"/>
  <c r="I108" i="29" s="1"/>
  <c r="A72" i="29"/>
  <c r="A103" i="28"/>
  <c r="I104" i="28"/>
  <c r="I107" i="32"/>
  <c r="I108" i="32" s="1"/>
  <c r="A72" i="32"/>
  <c r="I107" i="37"/>
  <c r="I108" i="37" s="1"/>
  <c r="A72" i="37"/>
  <c r="I107" i="39"/>
  <c r="I108" i="39" s="1"/>
  <c r="A72" i="39"/>
  <c r="A103" i="24"/>
  <c r="I104" i="24"/>
  <c r="I104" i="30"/>
  <c r="I104" i="1"/>
  <c r="A103" i="1"/>
  <c r="A72" i="28"/>
  <c r="I107" i="28"/>
  <c r="I108" i="28" s="1"/>
  <c r="A103" i="29"/>
  <c r="I104" i="29"/>
  <c r="I103" i="31"/>
  <c r="A46" i="31"/>
  <c r="I72" i="31"/>
  <c r="I104" i="32"/>
  <c r="A103" i="32"/>
  <c r="I104" i="37"/>
  <c r="A103" i="37"/>
  <c r="A72" i="34"/>
  <c r="I107" i="34"/>
  <c r="I108" i="34" s="1"/>
  <c r="I107" i="1"/>
  <c r="I108" i="1" s="1"/>
  <c r="A103" i="26"/>
  <c r="I104" i="26"/>
  <c r="A103" i="39"/>
  <c r="I104" i="39"/>
  <c r="I104" i="25"/>
  <c r="A103" i="25"/>
  <c r="A72" i="33"/>
  <c r="I107" i="33"/>
  <c r="I108" i="33" s="1"/>
  <c r="I109" i="35"/>
  <c r="I111" i="35"/>
  <c r="I107" i="24"/>
  <c r="I108" i="24" s="1"/>
  <c r="A72" i="24"/>
  <c r="I104" i="34"/>
  <c r="A103" i="34"/>
  <c r="I107" i="30"/>
  <c r="I108" i="30" s="1"/>
  <c r="A72" i="30"/>
  <c r="I107" i="26"/>
  <c r="I108" i="26" s="1"/>
  <c r="A72" i="26"/>
  <c r="I71" i="27"/>
  <c r="I106" i="27" s="1"/>
  <c r="I107" i="27" s="1"/>
  <c r="I102" i="27"/>
  <c r="I103" i="27" s="1"/>
  <c r="I104" i="33" l="1"/>
  <c r="A92" i="30"/>
  <c r="A104" i="30"/>
  <c r="A104" i="25"/>
  <c r="A92" i="25"/>
  <c r="A92" i="29"/>
  <c r="A104" i="29"/>
  <c r="I111" i="32"/>
  <c r="I109" i="32"/>
  <c r="D34" i="2" s="1"/>
  <c r="A104" i="34"/>
  <c r="A92" i="34"/>
  <c r="A92" i="24"/>
  <c r="A104" i="24"/>
  <c r="A104" i="28"/>
  <c r="A92" i="28"/>
  <c r="A104" i="39"/>
  <c r="A92" i="39"/>
  <c r="I111" i="24"/>
  <c r="I109" i="24"/>
  <c r="D26" i="2" s="1"/>
  <c r="A92" i="37"/>
  <c r="A104" i="37"/>
  <c r="I109" i="28"/>
  <c r="D30" i="2" s="1"/>
  <c r="I111" i="28"/>
  <c r="I111" i="39"/>
  <c r="I109" i="39"/>
  <c r="I109" i="29"/>
  <c r="D31" i="2" s="1"/>
  <c r="I111" i="29"/>
  <c r="I109" i="30"/>
  <c r="D32" i="2" s="1"/>
  <c r="I111" i="30"/>
  <c r="A104" i="33"/>
  <c r="A92" i="33"/>
  <c r="A103" i="31"/>
  <c r="I104" i="31"/>
  <c r="I109" i="26"/>
  <c r="D28" i="2" s="1"/>
  <c r="I111" i="26"/>
  <c r="A104" i="32"/>
  <c r="A92" i="32"/>
  <c r="I111" i="25"/>
  <c r="I109" i="25"/>
  <c r="D27" i="2" s="1"/>
  <c r="I109" i="1"/>
  <c r="D25" i="2" s="1"/>
  <c r="I111" i="1"/>
  <c r="I111" i="34"/>
  <c r="I109" i="34"/>
  <c r="A104" i="26"/>
  <c r="A92" i="26"/>
  <c r="I111" i="33"/>
  <c r="I109" i="33"/>
  <c r="D35" i="2" s="1"/>
  <c r="I107" i="31"/>
  <c r="I108" i="31" s="1"/>
  <c r="A72" i="31"/>
  <c r="A104" i="1"/>
  <c r="A92" i="1"/>
  <c r="I109" i="37"/>
  <c r="I111" i="37"/>
  <c r="A102" i="27"/>
  <c r="A71" i="27"/>
  <c r="A91" i="27"/>
  <c r="A103" i="27"/>
  <c r="I108" i="27"/>
  <c r="D29" i="2" s="1"/>
  <c r="I110" i="27"/>
  <c r="I109" i="31" l="1"/>
  <c r="D33" i="2" s="1"/>
  <c r="D36" i="2" s="1"/>
  <c r="I111" i="31"/>
  <c r="A104" i="31"/>
  <c r="A92" i="31"/>
</calcChain>
</file>

<file path=xl/sharedStrings.xml><?xml version="1.0" encoding="utf-8"?>
<sst xmlns="http://schemas.openxmlformats.org/spreadsheetml/2006/main" count="970" uniqueCount="151">
  <si>
    <t>ATTACHMENT I - ITEMIZED BUDGET</t>
  </si>
  <si>
    <t>Total Request</t>
  </si>
  <si>
    <t>Supplies</t>
  </si>
  <si>
    <t>Other</t>
  </si>
  <si>
    <t>Total</t>
  </si>
  <si>
    <t>CEO/President:</t>
  </si>
  <si>
    <t>Board President:</t>
  </si>
  <si>
    <t>Financial Proposal Contact:</t>
  </si>
  <si>
    <t>Phone:</t>
  </si>
  <si>
    <t>Email:</t>
  </si>
  <si>
    <t>Subrecipient EIN:</t>
  </si>
  <si>
    <t>Subrecipient Accounting basis:</t>
  </si>
  <si>
    <t>Service</t>
  </si>
  <si>
    <t>b. Estimated unduplicated number of clients to be seen each month</t>
  </si>
  <si>
    <t>c. Estimated number of units of service per month</t>
  </si>
  <si>
    <t>a. Estimated Unduplicated number of clients for the grant year</t>
  </si>
  <si>
    <t>Service Categories</t>
  </si>
  <si>
    <t xml:space="preserve">OUTPATIENT/AMBULATORY HEALTH SERVICES </t>
  </si>
  <si>
    <t xml:space="preserve">MEDICAL CASE MANAGEMENT </t>
  </si>
  <si>
    <t>ORAL HEALTH CARE</t>
  </si>
  <si>
    <t xml:space="preserve">MENTAL HEALTH SERVICES </t>
  </si>
  <si>
    <t xml:space="preserve">MEDICAL NUTRITION THERAPY </t>
  </si>
  <si>
    <t xml:space="preserve">EARLY INTERVENTION SERVICES </t>
  </si>
  <si>
    <t xml:space="preserve">HOME HEALTH CARE SERVICES </t>
  </si>
  <si>
    <t xml:space="preserve">HOME/COMMUNITY BASED HEALTH CARE </t>
  </si>
  <si>
    <t xml:space="preserve">MEDICAL TRANSPORTATION </t>
  </si>
  <si>
    <t xml:space="preserve">EMERGENCY FINANCIAL ASSISTANCE </t>
  </si>
  <si>
    <t>NON-MEDICAL CASE MANAGEMENT SERVICES</t>
  </si>
  <si>
    <t xml:space="preserve">PSYCHOSOCIAL SUPPORT </t>
  </si>
  <si>
    <t xml:space="preserve">FOOD BANK/HOME DELIVERED MEALS </t>
  </si>
  <si>
    <t>OTHER PROFESSIONAL SERVICES</t>
  </si>
  <si>
    <t>Primary Program Contact:</t>
  </si>
  <si>
    <t>Provider Name</t>
  </si>
  <si>
    <t>AIDS Healthcare Foundation</t>
  </si>
  <si>
    <t>AIDS Taskforce of Greater Cleveland</t>
  </si>
  <si>
    <t>Cleveland Clinic Foundation</t>
  </si>
  <si>
    <t>Cuyahoga County Board of Health</t>
  </si>
  <si>
    <t>May Dugan</t>
  </si>
  <si>
    <t>Mercy Regional Medical</t>
  </si>
  <si>
    <t>MetroHealth Medical Center</t>
  </si>
  <si>
    <t>Nueva Luz URC</t>
  </si>
  <si>
    <t>Signature Health</t>
  </si>
  <si>
    <t>University Hospitals of Cleveland</t>
  </si>
  <si>
    <t># of Months</t>
  </si>
  <si>
    <t>100% Annual Salary</t>
  </si>
  <si>
    <t>Personnel Title</t>
  </si>
  <si>
    <t>Personnel Name</t>
  </si>
  <si>
    <t>DIRECT COSTS</t>
  </si>
  <si>
    <t>Question #1</t>
  </si>
  <si>
    <t>Question #2</t>
  </si>
  <si>
    <t>Question #1:</t>
  </si>
  <si>
    <t>Question #2:</t>
  </si>
  <si>
    <t>YES</t>
  </si>
  <si>
    <t>NO</t>
  </si>
  <si>
    <t>Negotiated Indirected Cost Rate Agreement</t>
  </si>
  <si>
    <t>Cost Allocation</t>
  </si>
  <si>
    <t>10% De Minimis</t>
  </si>
  <si>
    <t>Not Claiming Admin Costs</t>
  </si>
  <si>
    <t>SUBTOTAL SALARY</t>
  </si>
  <si>
    <t>SUBTOTAL FRINGE</t>
  </si>
  <si>
    <t>Language Key</t>
  </si>
  <si>
    <t>TOTAL SALARY &amp; FRINGE</t>
  </si>
  <si>
    <t>Other Administrative Costs</t>
  </si>
  <si>
    <t>Other Direct Care Costs</t>
  </si>
  <si>
    <t>SUBTOTAL OTHER DIRECT COST</t>
  </si>
  <si>
    <t>TOTAL ADMINISTRATIVE COST</t>
  </si>
  <si>
    <t>TOTAL SERVICE AWARD</t>
  </si>
  <si>
    <t>Total FTE</t>
  </si>
  <si>
    <t>% of FTE on Grant</t>
  </si>
  <si>
    <t>Primary Care</t>
  </si>
  <si>
    <t>Food</t>
  </si>
  <si>
    <t>Labs</t>
  </si>
  <si>
    <t>Phones</t>
  </si>
  <si>
    <t>Rent</t>
  </si>
  <si>
    <t>Utilities</t>
  </si>
  <si>
    <t>Postage</t>
  </si>
  <si>
    <t>Travel (Mileage)</t>
  </si>
  <si>
    <t>Transportation (Bus/Taxi/Parking/Gas Cards)</t>
  </si>
  <si>
    <t>Budget Amount</t>
  </si>
  <si>
    <t>Explanation</t>
  </si>
  <si>
    <t>Enter your approved Negotiated Indirect Cost Rate here:</t>
  </si>
  <si>
    <t>Supplements</t>
  </si>
  <si>
    <t>Explanation/Description</t>
  </si>
  <si>
    <t>Admin %</t>
  </si>
  <si>
    <t>↓ Select Position From Drop Down Here ↓</t>
  </si>
  <si>
    <r>
      <t>Position Description Detail (</t>
    </r>
    <r>
      <rPr>
        <b/>
        <i/>
        <sz val="14"/>
        <color theme="0"/>
        <rFont val="Calibri"/>
        <family val="2"/>
      </rPr>
      <t>Include Staff Name</t>
    </r>
    <r>
      <rPr>
        <b/>
        <sz val="14"/>
        <color theme="0"/>
        <rFont val="Calibri"/>
        <family val="2"/>
      </rPr>
      <t>)</t>
    </r>
  </si>
  <si>
    <t>Filter</t>
  </si>
  <si>
    <t>Current Funding Request</t>
  </si>
  <si>
    <t>Blank Cell to Provide Proper Function of Admin Formula for Filtering</t>
  </si>
  <si>
    <r>
      <t>Admin Cost Position Description Detail (</t>
    </r>
    <r>
      <rPr>
        <b/>
        <i/>
        <sz val="14"/>
        <color theme="0"/>
        <rFont val="Calibri"/>
        <family val="2"/>
      </rPr>
      <t>Include Staff Name</t>
    </r>
    <r>
      <rPr>
        <b/>
        <sz val="14"/>
        <color theme="0"/>
        <rFont val="Calibri"/>
        <family val="2"/>
      </rPr>
      <t>)</t>
    </r>
  </si>
  <si>
    <t>SUBTOTAL ADMIN SALARY</t>
  </si>
  <si>
    <t>SUBTOTAL ADMIN FRINGE</t>
  </si>
  <si>
    <t>SUBTOTAL OTHER ADMIN</t>
  </si>
  <si>
    <r>
      <rPr>
        <b/>
        <sz val="18"/>
        <color theme="1"/>
        <rFont val="Calibri"/>
        <family val="2"/>
        <scheme val="minor"/>
      </rPr>
      <t>Which method will be used to claim Indirect/Administrative Costs?</t>
    </r>
    <r>
      <rPr>
        <b/>
        <sz val="14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(If not claiming Adminsitrative Costs, please select "Not Claiming Admin Costs" from the drop down list.)</t>
    </r>
  </si>
  <si>
    <t>Will you be using a Fringe Benefit Rate to claim your Fringe cost?</t>
  </si>
  <si>
    <t>Enter your requested Fringe Rate here:</t>
  </si>
  <si>
    <t>Please submit backup documentation verifying the accuracy of this rate.</t>
  </si>
  <si>
    <t>Please submit your Negotiated Indirect Cost Rate Agreement.</t>
  </si>
  <si>
    <t xml:space="preserve">Please submit via email an official statement that your agency is claiming the 10% De Minimis rate. </t>
  </si>
  <si>
    <t>100% Annual Salary Cost</t>
  </si>
  <si>
    <t>Direct Costs Excluded from Indirect Cost Rates</t>
  </si>
  <si>
    <t>SUBTOTAL EXCLUDED DIRECT COST</t>
  </si>
  <si>
    <t>TOTAL DIRECT COST (Including S+F)</t>
  </si>
  <si>
    <t>ADMINISTRATIVE (Indirect) COSTS</t>
  </si>
  <si>
    <t>You chose to use a Cost Allocation Plan method to collect your Admin/Indirect Costs. Please complete the itemized Admin Budget below.</t>
  </si>
  <si>
    <t>You chose to use the 10% De Minimis Rate to collect your Admin/Indirect Costs. Do not complete the itemized Admin Budget below.</t>
  </si>
  <si>
    <t>You chose to use an Negotiated Indirect Cost Rate to collect your Admin/Indirect Costs. Do not complete the itemized Admin Budget below.</t>
  </si>
  <si>
    <t>Admin Cost Language</t>
  </si>
  <si>
    <t>You have not chosen to collect Admin/Indirect Cost. Do not complete the itemized Admin Budget below.</t>
  </si>
  <si>
    <t>Excluded Direct Care Costs</t>
  </si>
  <si>
    <t>Prescription (340b)</t>
  </si>
  <si>
    <t>Administrative Personnel Title</t>
  </si>
  <si>
    <t>Indirect Cost % for Service Category</t>
  </si>
  <si>
    <t>&lt;-- Please complete if Indirect Cost % is Different per Category</t>
  </si>
  <si>
    <t>Unassigned Category</t>
  </si>
  <si>
    <t>ATTACHMENT H - ITEMIZED BUDGET NARRATIVE</t>
  </si>
  <si>
    <t>Neighborhood Family Practice</t>
  </si>
  <si>
    <t xml:space="preserve"> </t>
  </si>
  <si>
    <t>Lorain County Health and Dentistry</t>
  </si>
  <si>
    <t>Division of Senior and Adult Services</t>
  </si>
  <si>
    <t>Circle Health/ The Centers</t>
  </si>
  <si>
    <t>Medical Director</t>
  </si>
  <si>
    <t>Nurse Manager</t>
  </si>
  <si>
    <t>Practice Manager</t>
  </si>
  <si>
    <t>Patient Care Specialist 2</t>
  </si>
  <si>
    <t>Budget Request Period: March 1, 202X - February 28, 202X</t>
  </si>
  <si>
    <t>EHE Care  RFP GRANT YEAR</t>
  </si>
  <si>
    <t>.</t>
  </si>
  <si>
    <t>INSERT AGENCY NAME</t>
  </si>
  <si>
    <t>Strategy #1: (EIS) Peer Navigation</t>
  </si>
  <si>
    <t>Strategy #2: Community Health Worker (CHW) Certification Program</t>
  </si>
  <si>
    <t xml:space="preserve">Strategy #3: Intensive Medical Case Management </t>
  </si>
  <si>
    <t xml:space="preserve">Strategy #4: Medical Transportation </t>
  </si>
  <si>
    <t xml:space="preserve">Strategy #5: (OAHS) Rapid Start ART </t>
  </si>
  <si>
    <t xml:space="preserve">Strategy #6: Emergency Financial Assistance (EFA) </t>
  </si>
  <si>
    <t xml:space="preserve">Strategy #7: Psychosocial Support Services </t>
  </si>
  <si>
    <t xml:space="preserve">Strategy #8: Non-Medical Case Management </t>
  </si>
  <si>
    <t>Strategy #9: Housing for Substance Use Rehabilitation</t>
  </si>
  <si>
    <t>Strategy #10: Other Professional Services- legal</t>
  </si>
  <si>
    <t xml:space="preserve">Strategy #11: Mobile Health Clinics </t>
  </si>
  <si>
    <t>Peer Navvigation (EIS)</t>
  </si>
  <si>
    <t>Community Health Worker Certification Program</t>
  </si>
  <si>
    <t>Intensive Medical Case Management</t>
  </si>
  <si>
    <t>Medical Transportation</t>
  </si>
  <si>
    <t>Rapid Start (OAHS)</t>
  </si>
  <si>
    <t>Emergency Financial Assistance (EFA)</t>
  </si>
  <si>
    <t>Psychosocial Support Services</t>
  </si>
  <si>
    <t>Non-medical Case Management</t>
  </si>
  <si>
    <t>Housing for Substance Use Rehabilitation</t>
  </si>
  <si>
    <t>Other Professional Services- Legal</t>
  </si>
  <si>
    <t>Mobile Health Clinics (OAHS)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</si>
</sst>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theme="0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indexed="8"/>
      <name val="Calibri"/>
      <family val="2"/>
    </font>
    <font>
      <b/>
      <i/>
      <sz val="12"/>
      <color indexed="8"/>
      <name val="Calibri"/>
      <family val="2"/>
    </font>
    <font>
      <sz val="12"/>
      <color indexed="8"/>
      <name val="Calibri"/>
      <family val="2"/>
    </font>
    <font>
      <b/>
      <i/>
      <sz val="14"/>
      <color theme="0"/>
      <name val="Calibri"/>
      <family val="2"/>
    </font>
    <font>
      <b/>
      <sz val="11"/>
      <color theme="1"/>
      <name val="Calibri"/>
      <family val="2"/>
    </font>
    <font>
      <sz val="11"/>
      <color theme="1"/>
      <name val="Wingdings"/>
      <charset val="2"/>
    </font>
    <font>
      <sz val="10"/>
      <color theme="9" tint="-0.249977111117893"/>
      <name val="Calibri"/>
      <family val="2"/>
      <scheme val="minor"/>
    </font>
    <font>
      <b/>
      <sz val="12"/>
      <color theme="0"/>
      <name val="Arial"/>
      <family val="2"/>
    </font>
    <font>
      <i/>
      <sz val="16"/>
      <color rgb="FF00B0F0"/>
      <name val="Calibri"/>
      <family val="2"/>
      <scheme val="minor"/>
    </font>
    <font>
      <i/>
      <sz val="14"/>
      <color rgb="FF00B0F0"/>
      <name val="Calibri"/>
      <family val="2"/>
      <scheme val="minor"/>
    </font>
    <font>
      <b/>
      <sz val="14"/>
      <color theme="9" tint="-0.249977111117893"/>
      <name val="Calibri"/>
      <family val="2"/>
    </font>
    <font>
      <i/>
      <sz val="11"/>
      <color indexed="8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</font>
    <font>
      <sz val="12"/>
      <color rgb="FF1F497D"/>
      <name val="Times New Roman"/>
      <family val="1"/>
    </font>
    <font>
      <b/>
      <i/>
      <sz val="12"/>
      <color rgb="FF4C0000"/>
      <name val="Times New Roman"/>
      <family val="1"/>
    </font>
    <font>
      <sz val="1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 style="double">
        <color indexed="64"/>
      </top>
      <bottom/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auto="1"/>
      </right>
      <top style="double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295">
    <xf numFmtId="0" fontId="0" fillId="0" borderId="0" xfId="0"/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2" fillId="0" borderId="8" xfId="0" applyFont="1" applyBorder="1" applyAlignment="1" applyProtection="1">
      <alignment wrapText="1"/>
      <protection locked="0"/>
    </xf>
    <xf numFmtId="0" fontId="2" fillId="0" borderId="24" xfId="0" applyFont="1" applyBorder="1" applyAlignment="1" applyProtection="1">
      <alignment wrapText="1"/>
      <protection locked="0"/>
    </xf>
    <xf numFmtId="0" fontId="7" fillId="0" borderId="0" xfId="0" applyFont="1"/>
    <xf numFmtId="0" fontId="8" fillId="0" borderId="0" xfId="3" applyAlignment="1" applyProtection="1"/>
    <xf numFmtId="0" fontId="9" fillId="0" borderId="21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164" fontId="1" fillId="0" borderId="21" xfId="1" applyNumberFormat="1" applyFont="1" applyFill="1" applyBorder="1"/>
    <xf numFmtId="164" fontId="1" fillId="0" borderId="0" xfId="1" applyNumberFormat="1" applyFont="1" applyFill="1" applyBorder="1"/>
    <xf numFmtId="0" fontId="11" fillId="0" borderId="26" xfId="0" applyFont="1" applyBorder="1"/>
    <xf numFmtId="44" fontId="11" fillId="0" borderId="0" xfId="1" applyFont="1"/>
    <xf numFmtId="0" fontId="11" fillId="0" borderId="0" xfId="0" applyFont="1"/>
    <xf numFmtId="0" fontId="6" fillId="0" borderId="0" xfId="0" applyFont="1" applyAlignment="1"/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/>
    <xf numFmtId="0" fontId="11" fillId="0" borderId="26" xfId="0" applyFont="1" applyFill="1" applyBorder="1"/>
    <xf numFmtId="0" fontId="9" fillId="0" borderId="7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44" fontId="0" fillId="0" borderId="9" xfId="1" applyFont="1" applyFill="1" applyBorder="1" applyProtection="1">
      <protection locked="0"/>
    </xf>
    <xf numFmtId="44" fontId="0" fillId="0" borderId="9" xfId="1" applyFont="1" applyBorder="1" applyAlignment="1" applyProtection="1">
      <alignment wrapText="1"/>
      <protection locked="0"/>
    </xf>
    <xf numFmtId="44" fontId="0" fillId="0" borderId="9" xfId="1" applyFont="1" applyFill="1" applyBorder="1" applyAlignment="1" applyProtection="1">
      <alignment wrapText="1"/>
      <protection locked="0"/>
    </xf>
    <xf numFmtId="2" fontId="4" fillId="0" borderId="10" xfId="1" applyNumberFormat="1" applyFont="1" applyFill="1" applyBorder="1" applyAlignment="1" applyProtection="1">
      <alignment horizontal="center"/>
      <protection locked="0"/>
    </xf>
    <xf numFmtId="2" fontId="4" fillId="0" borderId="10" xfId="1" applyNumberFormat="1" applyFont="1" applyBorder="1" applyAlignment="1" applyProtection="1">
      <alignment horizontal="center"/>
      <protection locked="0"/>
    </xf>
    <xf numFmtId="2" fontId="4" fillId="0" borderId="11" xfId="1" applyNumberFormat="1" applyFont="1" applyFill="1" applyBorder="1" applyAlignment="1" applyProtection="1">
      <alignment horizontal="center"/>
      <protection locked="0"/>
    </xf>
    <xf numFmtId="2" fontId="4" fillId="0" borderId="11" xfId="1" applyNumberFormat="1" applyFont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left"/>
      <protection locked="0"/>
    </xf>
    <xf numFmtId="0" fontId="0" fillId="0" borderId="9" xfId="0" applyFill="1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 wrapText="1"/>
      <protection locked="0"/>
    </xf>
    <xf numFmtId="0" fontId="0" fillId="0" borderId="9" xfId="0" applyBorder="1" applyAlignment="1" applyProtection="1">
      <alignment horizontal="left" wrapText="1"/>
      <protection locked="0"/>
    </xf>
    <xf numFmtId="0" fontId="14" fillId="5" borderId="31" xfId="0" applyFont="1" applyFill="1" applyBorder="1" applyAlignment="1" applyProtection="1">
      <alignment horizontal="center"/>
    </xf>
    <xf numFmtId="0" fontId="0" fillId="0" borderId="0" xfId="0" applyProtection="1"/>
    <xf numFmtId="0" fontId="0" fillId="0" borderId="32" xfId="0" applyBorder="1" applyProtection="1"/>
    <xf numFmtId="0" fontId="0" fillId="0" borderId="32" xfId="0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  <xf numFmtId="0" fontId="0" fillId="0" borderId="33" xfId="0" applyBorder="1" applyProtection="1"/>
    <xf numFmtId="0" fontId="0" fillId="0" borderId="33" xfId="0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0" fillId="0" borderId="34" xfId="0" applyBorder="1" applyProtection="1"/>
    <xf numFmtId="0" fontId="2" fillId="2" borderId="4" xfId="0" applyFont="1" applyFill="1" applyBorder="1" applyProtection="1"/>
    <xf numFmtId="0" fontId="2" fillId="2" borderId="5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wrapText="1"/>
    </xf>
    <xf numFmtId="0" fontId="2" fillId="0" borderId="22" xfId="0" applyFont="1" applyBorder="1" applyAlignment="1" applyProtection="1">
      <alignment wrapText="1"/>
      <protection locked="0"/>
    </xf>
    <xf numFmtId="0" fontId="0" fillId="0" borderId="22" xfId="0" applyFill="1" applyBorder="1" applyProtection="1">
      <protection locked="0"/>
    </xf>
    <xf numFmtId="0" fontId="2" fillId="0" borderId="22" xfId="0" applyFont="1" applyFill="1" applyBorder="1" applyAlignment="1" applyProtection="1">
      <alignment wrapText="1"/>
      <protection locked="0"/>
    </xf>
    <xf numFmtId="0" fontId="0" fillId="3" borderId="35" xfId="0" applyFill="1" applyBorder="1" applyProtection="1"/>
    <xf numFmtId="0" fontId="0" fillId="3" borderId="26" xfId="0" applyFill="1" applyBorder="1" applyProtection="1"/>
    <xf numFmtId="0" fontId="0" fillId="3" borderId="36" xfId="0" applyFill="1" applyBorder="1" applyProtection="1"/>
    <xf numFmtId="0" fontId="16" fillId="3" borderId="0" xfId="0" applyFont="1" applyFill="1" applyBorder="1" applyAlignment="1" applyProtection="1"/>
    <xf numFmtId="0" fontId="0" fillId="3" borderId="0" xfId="0" applyFill="1" applyBorder="1" applyProtection="1"/>
    <xf numFmtId="0" fontId="0" fillId="3" borderId="37" xfId="0" applyFill="1" applyBorder="1" applyProtection="1"/>
    <xf numFmtId="0" fontId="0" fillId="3" borderId="21" xfId="0" applyFill="1" applyBorder="1" applyProtection="1"/>
    <xf numFmtId="10" fontId="16" fillId="3" borderId="0" xfId="2" applyNumberFormat="1" applyFont="1" applyFill="1" applyBorder="1" applyAlignment="1" applyProtection="1">
      <alignment horizontal="center"/>
    </xf>
    <xf numFmtId="0" fontId="18" fillId="3" borderId="0" xfId="0" applyFont="1" applyFill="1" applyBorder="1" applyAlignment="1" applyProtection="1"/>
    <xf numFmtId="0" fontId="16" fillId="3" borderId="37" xfId="0" applyFont="1" applyFill="1" applyBorder="1" applyAlignment="1" applyProtection="1"/>
    <xf numFmtId="0" fontId="0" fillId="3" borderId="38" xfId="0" applyFill="1" applyBorder="1" applyProtection="1"/>
    <xf numFmtId="0" fontId="0" fillId="3" borderId="39" xfId="0" applyFill="1" applyBorder="1" applyProtection="1"/>
    <xf numFmtId="0" fontId="0" fillId="3" borderId="40" xfId="0" applyFill="1" applyBorder="1" applyProtection="1"/>
    <xf numFmtId="0" fontId="0" fillId="0" borderId="18" xfId="0" applyBorder="1" applyAlignment="1" applyProtection="1">
      <alignment horizontal="left"/>
      <protection locked="0"/>
    </xf>
    <xf numFmtId="10" fontId="4" fillId="0" borderId="11" xfId="2" applyNumberFormat="1" applyFont="1" applyFill="1" applyBorder="1" applyAlignment="1" applyProtection="1">
      <alignment horizontal="center"/>
      <protection locked="0"/>
    </xf>
    <xf numFmtId="10" fontId="4" fillId="0" borderId="11" xfId="2" applyNumberFormat="1" applyFont="1" applyBorder="1" applyAlignment="1" applyProtection="1">
      <alignment horizontal="center"/>
      <protection locked="0"/>
    </xf>
    <xf numFmtId="44" fontId="0" fillId="0" borderId="23" xfId="1" applyFont="1" applyBorder="1" applyAlignment="1" applyProtection="1">
      <alignment wrapText="1"/>
      <protection locked="0"/>
    </xf>
    <xf numFmtId="44" fontId="0" fillId="0" borderId="18" xfId="1" applyFont="1" applyFill="1" applyBorder="1" applyAlignment="1" applyProtection="1">
      <alignment wrapText="1"/>
      <protection locked="0"/>
    </xf>
    <xf numFmtId="44" fontId="1" fillId="0" borderId="10" xfId="1" applyFont="1" applyBorder="1" applyAlignment="1" applyProtection="1">
      <alignment wrapText="1"/>
      <protection locked="0"/>
    </xf>
    <xf numFmtId="44" fontId="1" fillId="0" borderId="25" xfId="1" applyFont="1" applyBorder="1" applyAlignment="1" applyProtection="1">
      <alignment wrapText="1"/>
      <protection locked="0"/>
    </xf>
    <xf numFmtId="44" fontId="1" fillId="0" borderId="23" xfId="1" applyFont="1" applyBorder="1" applyAlignment="1" applyProtection="1">
      <alignment wrapText="1"/>
      <protection locked="0"/>
    </xf>
    <xf numFmtId="0" fontId="0" fillId="0" borderId="43" xfId="0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 wrapText="1"/>
    </xf>
    <xf numFmtId="44" fontId="4" fillId="0" borderId="11" xfId="1" applyFont="1" applyFill="1" applyBorder="1" applyAlignment="1" applyProtection="1">
      <alignment horizontal="center"/>
      <protection locked="0"/>
    </xf>
    <xf numFmtId="44" fontId="4" fillId="0" borderId="10" xfId="1" applyFont="1" applyFill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44" fontId="1" fillId="0" borderId="9" xfId="1" applyFont="1" applyFill="1" applyBorder="1" applyProtection="1">
      <protection locked="0"/>
    </xf>
    <xf numFmtId="44" fontId="1" fillId="0" borderId="23" xfId="1" applyFont="1" applyFill="1" applyBorder="1" applyProtection="1">
      <protection locked="0"/>
    </xf>
    <xf numFmtId="0" fontId="17" fillId="3" borderId="0" xfId="0" applyFont="1" applyFill="1" applyBorder="1" applyAlignment="1" applyProtection="1">
      <alignment horizontal="right"/>
    </xf>
    <xf numFmtId="0" fontId="16" fillId="3" borderId="0" xfId="0" applyFont="1" applyFill="1" applyBorder="1" applyAlignment="1" applyProtection="1">
      <alignment horizontal="center"/>
      <protection locked="0"/>
    </xf>
    <xf numFmtId="0" fontId="23" fillId="3" borderId="0" xfId="0" applyFont="1" applyFill="1" applyBorder="1" applyAlignment="1" applyProtection="1">
      <alignment horizontal="right" vertical="center"/>
    </xf>
    <xf numFmtId="0" fontId="16" fillId="3" borderId="0" xfId="0" applyFont="1" applyFill="1" applyBorder="1" applyAlignment="1" applyProtection="1">
      <alignment horizontal="left"/>
    </xf>
    <xf numFmtId="0" fontId="20" fillId="3" borderId="0" xfId="0" applyFont="1" applyFill="1" applyBorder="1" applyAlignment="1" applyProtection="1">
      <alignment horizontal="right"/>
    </xf>
    <xf numFmtId="0" fontId="23" fillId="3" borderId="0" xfId="0" applyFont="1" applyFill="1" applyBorder="1" applyAlignment="1" applyProtection="1">
      <alignment horizontal="right"/>
    </xf>
    <xf numFmtId="0" fontId="21" fillId="3" borderId="18" xfId="0" applyFont="1" applyFill="1" applyBorder="1" applyAlignment="1" applyProtection="1">
      <alignment horizontal="center"/>
      <protection locked="0"/>
    </xf>
    <xf numFmtId="0" fontId="0" fillId="8" borderId="8" xfId="0" applyFill="1" applyBorder="1" applyAlignment="1" applyProtection="1">
      <alignment horizontal="left"/>
    </xf>
    <xf numFmtId="2" fontId="4" fillId="8" borderId="10" xfId="1" applyNumberFormat="1" applyFont="1" applyFill="1" applyBorder="1" applyAlignment="1" applyProtection="1">
      <alignment horizontal="center"/>
    </xf>
    <xf numFmtId="2" fontId="4" fillId="8" borderId="11" xfId="1" applyNumberFormat="1" applyFont="1" applyFill="1" applyBorder="1" applyAlignment="1" applyProtection="1">
      <alignment horizontal="center"/>
    </xf>
    <xf numFmtId="2" fontId="4" fillId="8" borderId="18" xfId="1" applyNumberFormat="1" applyFont="1" applyFill="1" applyBorder="1" applyAlignment="1" applyProtection="1">
      <alignment horizontal="center"/>
    </xf>
    <xf numFmtId="2" fontId="4" fillId="8" borderId="19" xfId="1" applyNumberFormat="1" applyFont="1" applyFill="1" applyBorder="1" applyAlignment="1" applyProtection="1">
      <alignment horizontal="center"/>
    </xf>
    <xf numFmtId="0" fontId="0" fillId="0" borderId="13" xfId="0" applyBorder="1" applyAlignment="1" applyProtection="1">
      <alignment horizontal="left" wrapText="1"/>
      <protection locked="0"/>
    </xf>
    <xf numFmtId="0" fontId="0" fillId="0" borderId="15" xfId="0" applyBorder="1" applyAlignment="1" applyProtection="1">
      <alignment horizontal="left" wrapText="1"/>
      <protection locked="0"/>
    </xf>
    <xf numFmtId="44" fontId="0" fillId="0" borderId="15" xfId="1" applyFont="1" applyBorder="1" applyAlignment="1" applyProtection="1">
      <alignment wrapText="1"/>
      <protection locked="0"/>
    </xf>
    <xf numFmtId="2" fontId="4" fillId="0" borderId="15" xfId="1" applyNumberFormat="1" applyFont="1" applyBorder="1" applyAlignment="1" applyProtection="1">
      <alignment horizontal="center"/>
      <protection locked="0"/>
    </xf>
    <xf numFmtId="10" fontId="4" fillId="0" borderId="15" xfId="2" applyNumberFormat="1" applyFont="1" applyBorder="1" applyAlignment="1" applyProtection="1">
      <alignment horizontal="center"/>
      <protection locked="0"/>
    </xf>
    <xf numFmtId="44" fontId="12" fillId="2" borderId="6" xfId="1" applyFont="1" applyFill="1" applyBorder="1" applyAlignment="1" applyProtection="1">
      <alignment horizontal="center"/>
    </xf>
    <xf numFmtId="2" fontId="4" fillId="0" borderId="48" xfId="1" applyNumberFormat="1" applyFont="1" applyBorder="1" applyAlignment="1" applyProtection="1">
      <alignment horizontal="center"/>
      <protection locked="0"/>
    </xf>
    <xf numFmtId="44" fontId="12" fillId="2" borderId="31" xfId="1" applyFont="1" applyFill="1" applyBorder="1" applyAlignment="1" applyProtection="1">
      <alignment horizontal="center"/>
    </xf>
    <xf numFmtId="44" fontId="4" fillId="2" borderId="41" xfId="1" applyFont="1" applyFill="1" applyBorder="1" applyProtection="1"/>
    <xf numFmtId="44" fontId="4" fillId="2" borderId="49" xfId="1" applyFont="1" applyFill="1" applyBorder="1" applyProtection="1"/>
    <xf numFmtId="44" fontId="4" fillId="2" borderId="33" xfId="1" applyFont="1" applyFill="1" applyBorder="1" applyProtection="1"/>
    <xf numFmtId="44" fontId="4" fillId="2" borderId="43" xfId="1" applyFont="1" applyFill="1" applyBorder="1" applyProtection="1"/>
    <xf numFmtId="44" fontId="4" fillId="2" borderId="31" xfId="1" applyFont="1" applyFill="1" applyBorder="1" applyProtection="1"/>
    <xf numFmtId="44" fontId="25" fillId="0" borderId="50" xfId="1" applyFont="1" applyFill="1" applyBorder="1" applyProtection="1"/>
    <xf numFmtId="44" fontId="25" fillId="0" borderId="51" xfId="1" applyFont="1" applyFill="1" applyBorder="1" applyProtection="1"/>
    <xf numFmtId="44" fontId="26" fillId="0" borderId="52" xfId="1" applyFont="1" applyFill="1" applyBorder="1" applyProtection="1"/>
    <xf numFmtId="0" fontId="0" fillId="0" borderId="0" xfId="0" applyAlignment="1" applyProtection="1"/>
    <xf numFmtId="0" fontId="3" fillId="0" borderId="0" xfId="0" applyFont="1" applyBorder="1" applyAlignment="1" applyProtection="1"/>
    <xf numFmtId="0" fontId="13" fillId="0" borderId="0" xfId="0" applyFont="1" applyBorder="1" applyAlignment="1" applyProtection="1">
      <alignment horizontal="center"/>
    </xf>
    <xf numFmtId="44" fontId="25" fillId="0" borderId="51" xfId="1" applyFont="1" applyBorder="1" applyProtection="1"/>
    <xf numFmtId="44" fontId="26" fillId="0" borderId="52" xfId="1" applyFont="1" applyBorder="1" applyProtection="1"/>
    <xf numFmtId="44" fontId="12" fillId="2" borderId="31" xfId="1" applyFont="1" applyFill="1" applyBorder="1" applyProtection="1"/>
    <xf numFmtId="44" fontId="27" fillId="0" borderId="50" xfId="1" applyFont="1" applyBorder="1" applyProtection="1"/>
    <xf numFmtId="44" fontId="25" fillId="0" borderId="50" xfId="1" applyNumberFormat="1" applyFont="1" applyFill="1" applyBorder="1" applyProtection="1"/>
    <xf numFmtId="44" fontId="15" fillId="6" borderId="30" xfId="0" applyNumberFormat="1" applyFont="1" applyFill="1" applyBorder="1" applyAlignment="1" applyProtection="1">
      <alignment vertical="top"/>
    </xf>
    <xf numFmtId="164" fontId="0" fillId="0" borderId="28" xfId="0" applyNumberFormat="1" applyBorder="1" applyProtection="1"/>
    <xf numFmtId="0" fontId="0" fillId="0" borderId="0" xfId="0" applyBorder="1" applyProtection="1"/>
    <xf numFmtId="0" fontId="0" fillId="8" borderId="37" xfId="0" applyFill="1" applyBorder="1" applyAlignment="1" applyProtection="1"/>
    <xf numFmtId="0" fontId="0" fillId="8" borderId="21" xfId="0" applyFill="1" applyBorder="1" applyProtection="1"/>
    <xf numFmtId="0" fontId="0" fillId="8" borderId="46" xfId="0" applyFill="1" applyBorder="1" applyProtection="1"/>
    <xf numFmtId="0" fontId="0" fillId="8" borderId="1" xfId="0" applyFill="1" applyBorder="1" applyProtection="1"/>
    <xf numFmtId="0" fontId="0" fillId="8" borderId="47" xfId="0" applyFill="1" applyBorder="1" applyProtection="1"/>
    <xf numFmtId="0" fontId="0" fillId="8" borderId="38" xfId="0" applyFill="1" applyBorder="1" applyProtection="1"/>
    <xf numFmtId="0" fontId="0" fillId="8" borderId="39" xfId="0" applyFill="1" applyBorder="1" applyProtection="1"/>
    <xf numFmtId="0" fontId="0" fillId="8" borderId="40" xfId="0" applyFill="1" applyBorder="1" applyProtection="1"/>
    <xf numFmtId="0" fontId="2" fillId="0" borderId="25" xfId="0" applyFont="1" applyBorder="1" applyAlignment="1" applyProtection="1"/>
    <xf numFmtId="44" fontId="0" fillId="0" borderId="0" xfId="1" applyFont="1" applyProtection="1"/>
    <xf numFmtId="0" fontId="21" fillId="3" borderId="25" xfId="0" applyFont="1" applyFill="1" applyBorder="1" applyAlignment="1" applyProtection="1">
      <alignment vertical="center"/>
      <protection locked="0"/>
    </xf>
    <xf numFmtId="0" fontId="21" fillId="3" borderId="17" xfId="0" applyFont="1" applyFill="1" applyBorder="1" applyAlignment="1" applyProtection="1">
      <alignment vertical="center"/>
      <protection locked="0"/>
    </xf>
    <xf numFmtId="0" fontId="16" fillId="3" borderId="37" xfId="0" applyFont="1" applyFill="1" applyBorder="1" applyAlignment="1" applyProtection="1">
      <alignment horizontal="left"/>
    </xf>
    <xf numFmtId="0" fontId="18" fillId="3" borderId="37" xfId="0" applyFont="1" applyFill="1" applyBorder="1" applyAlignment="1" applyProtection="1"/>
    <xf numFmtId="0" fontId="16" fillId="3" borderId="0" xfId="0" applyFont="1" applyFill="1" applyBorder="1" applyAlignment="1" applyProtection="1">
      <alignment horizontal="right" wrapText="1"/>
    </xf>
    <xf numFmtId="0" fontId="21" fillId="3" borderId="0" xfId="0" applyFont="1" applyFill="1" applyBorder="1" applyAlignment="1" applyProtection="1">
      <alignment horizontal="right"/>
    </xf>
    <xf numFmtId="10" fontId="4" fillId="0" borderId="7" xfId="2" applyNumberFormat="1" applyFont="1" applyFill="1" applyBorder="1" applyAlignment="1" applyProtection="1">
      <alignment horizontal="center"/>
    </xf>
    <xf numFmtId="0" fontId="0" fillId="0" borderId="0" xfId="0" applyAlignment="1">
      <alignment vertical="center"/>
    </xf>
    <xf numFmtId="0" fontId="0" fillId="0" borderId="26" xfId="0" applyBorder="1" applyProtection="1"/>
    <xf numFmtId="0" fontId="2" fillId="0" borderId="0" xfId="0" applyFont="1" applyFill="1" applyBorder="1" applyAlignment="1" applyProtection="1">
      <alignment horizontal="right"/>
    </xf>
    <xf numFmtId="10" fontId="0" fillId="0" borderId="0" xfId="2" applyNumberFormat="1" applyFont="1" applyFill="1" applyBorder="1" applyAlignment="1" applyProtection="1">
      <alignment horizontal="center"/>
    </xf>
    <xf numFmtId="10" fontId="4" fillId="0" borderId="0" xfId="2" applyNumberFormat="1" applyFont="1" applyFill="1" applyBorder="1" applyAlignment="1" applyProtection="1">
      <alignment horizontal="center"/>
    </xf>
    <xf numFmtId="9" fontId="12" fillId="0" borderId="37" xfId="2" applyFont="1" applyFill="1" applyBorder="1" applyAlignment="1" applyProtection="1">
      <alignment horizontal="right"/>
    </xf>
    <xf numFmtId="0" fontId="2" fillId="0" borderId="5" xfId="0" applyFont="1" applyFill="1" applyBorder="1" applyAlignment="1" applyProtection="1">
      <alignment horizontal="center"/>
    </xf>
    <xf numFmtId="0" fontId="0" fillId="0" borderId="18" xfId="0" applyBorder="1" applyAlignment="1" applyProtection="1">
      <alignment horizontal="left"/>
      <protection locked="0"/>
    </xf>
    <xf numFmtId="0" fontId="6" fillId="0" borderId="0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0" fillId="7" borderId="0" xfId="0" applyFill="1" applyProtection="1"/>
    <xf numFmtId="0" fontId="15" fillId="7" borderId="30" xfId="0" applyFont="1" applyFill="1" applyBorder="1" applyAlignment="1" applyProtection="1">
      <alignment vertical="top"/>
    </xf>
    <xf numFmtId="0" fontId="29" fillId="3" borderId="27" xfId="0" applyFont="1" applyFill="1" applyBorder="1" applyAlignment="1" applyProtection="1">
      <alignment horizontal="center" vertical="top"/>
    </xf>
    <xf numFmtId="0" fontId="30" fillId="0" borderId="0" xfId="0" applyFont="1" applyProtection="1"/>
    <xf numFmtId="0" fontId="0" fillId="0" borderId="28" xfId="0" applyBorder="1" applyProtection="1"/>
    <xf numFmtId="44" fontId="0" fillId="0" borderId="14" xfId="1" applyFont="1" applyFill="1" applyBorder="1" applyAlignment="1" applyProtection="1">
      <alignment wrapText="1"/>
      <protection locked="0"/>
    </xf>
    <xf numFmtId="2" fontId="4" fillId="8" borderId="15" xfId="1" applyNumberFormat="1" applyFont="1" applyFill="1" applyBorder="1" applyAlignment="1" applyProtection="1">
      <alignment horizontal="center"/>
    </xf>
    <xf numFmtId="2" fontId="4" fillId="8" borderId="48" xfId="1" applyNumberFormat="1" applyFont="1" applyFill="1" applyBorder="1" applyAlignment="1" applyProtection="1">
      <alignment horizontal="center"/>
    </xf>
    <xf numFmtId="0" fontId="2" fillId="0" borderId="13" xfId="0" applyFont="1" applyBorder="1" applyAlignment="1" applyProtection="1">
      <alignment wrapText="1"/>
      <protection locked="0"/>
    </xf>
    <xf numFmtId="0" fontId="31" fillId="10" borderId="53" xfId="0" applyFont="1" applyFill="1" applyBorder="1" applyAlignment="1" applyProtection="1">
      <alignment horizontal="center"/>
    </xf>
    <xf numFmtId="0" fontId="31" fillId="10" borderId="54" xfId="0" applyFont="1" applyFill="1" applyBorder="1" applyAlignment="1" applyProtection="1">
      <alignment horizontal="center"/>
    </xf>
    <xf numFmtId="0" fontId="0" fillId="0" borderId="21" xfId="0" applyBorder="1"/>
    <xf numFmtId="44" fontId="10" fillId="0" borderId="12" xfId="0" applyNumberFormat="1" applyFont="1" applyBorder="1" applyAlignment="1"/>
    <xf numFmtId="44" fontId="10" fillId="0" borderId="20" xfId="0" applyNumberFormat="1" applyFont="1" applyBorder="1" applyAlignment="1"/>
    <xf numFmtId="0" fontId="10" fillId="0" borderId="8" xfId="0" applyFont="1" applyBorder="1" applyAlignment="1"/>
    <xf numFmtId="0" fontId="10" fillId="0" borderId="22" xfId="0" applyFont="1" applyBorder="1" applyAlignment="1"/>
    <xf numFmtId="0" fontId="2" fillId="4" borderId="4" xfId="0" applyFont="1" applyFill="1" applyBorder="1" applyAlignment="1"/>
    <xf numFmtId="44" fontId="2" fillId="4" borderId="7" xfId="1" applyNumberFormat="1" applyFont="1" applyFill="1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29" xfId="0" applyBorder="1" applyProtection="1">
      <protection locked="0"/>
    </xf>
    <xf numFmtId="44" fontId="4" fillId="2" borderId="41" xfId="1" applyNumberFormat="1" applyFont="1" applyFill="1" applyBorder="1" applyProtection="1"/>
    <xf numFmtId="0" fontId="0" fillId="0" borderId="31" xfId="0" applyBorder="1" applyProtection="1"/>
    <xf numFmtId="0" fontId="0" fillId="0" borderId="24" xfId="0" applyFill="1" applyBorder="1" applyProtection="1">
      <protection locked="0"/>
    </xf>
    <xf numFmtId="0" fontId="0" fillId="0" borderId="25" xfId="0" applyFill="1" applyBorder="1" applyProtection="1">
      <protection locked="0"/>
    </xf>
    <xf numFmtId="44" fontId="0" fillId="0" borderId="25" xfId="1" applyFont="1" applyFill="1" applyBorder="1" applyProtection="1">
      <protection locked="0"/>
    </xf>
    <xf numFmtId="2" fontId="4" fillId="0" borderId="16" xfId="1" applyNumberFormat="1" applyFont="1" applyFill="1" applyBorder="1" applyAlignment="1" applyProtection="1">
      <alignment horizontal="center"/>
      <protection locked="0"/>
    </xf>
    <xf numFmtId="44" fontId="4" fillId="0" borderId="55" xfId="1" applyFont="1" applyFill="1" applyBorder="1" applyAlignment="1" applyProtection="1">
      <alignment horizontal="center"/>
      <protection locked="0"/>
    </xf>
    <xf numFmtId="44" fontId="4" fillId="0" borderId="16" xfId="1" applyFont="1" applyFill="1" applyBorder="1" applyAlignment="1" applyProtection="1">
      <alignment horizontal="center"/>
      <protection locked="0"/>
    </xf>
    <xf numFmtId="2" fontId="4" fillId="8" borderId="55" xfId="1" applyNumberFormat="1" applyFont="1" applyFill="1" applyBorder="1" applyAlignment="1" applyProtection="1">
      <alignment horizontal="center"/>
    </xf>
    <xf numFmtId="2" fontId="4" fillId="8" borderId="16" xfId="1" applyNumberFormat="1" applyFont="1" applyFill="1" applyBorder="1" applyAlignment="1" applyProtection="1">
      <alignment horizontal="center"/>
    </xf>
    <xf numFmtId="44" fontId="4" fillId="0" borderId="56" xfId="1" applyFont="1" applyFill="1" applyBorder="1" applyProtection="1"/>
    <xf numFmtId="44" fontId="25" fillId="0" borderId="50" xfId="1" applyFont="1" applyBorder="1" applyProtection="1"/>
    <xf numFmtId="0" fontId="2" fillId="0" borderId="22" xfId="0" applyFont="1" applyBorder="1" applyProtection="1">
      <protection locked="0"/>
    </xf>
    <xf numFmtId="0" fontId="0" fillId="8" borderId="57" xfId="0" applyFill="1" applyBorder="1" applyAlignment="1" applyProtection="1"/>
    <xf numFmtId="0" fontId="0" fillId="0" borderId="32" xfId="0" applyBorder="1" applyAlignment="1" applyProtection="1">
      <alignment horizontal="center" wrapText="1"/>
    </xf>
    <xf numFmtId="0" fontId="0" fillId="0" borderId="50" xfId="0" applyBorder="1" applyAlignment="1" applyProtection="1">
      <alignment horizontal="center" wrapText="1"/>
    </xf>
    <xf numFmtId="0" fontId="33" fillId="3" borderId="0" xfId="0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0" fillId="0" borderId="34" xfId="0" applyBorder="1" applyAlignment="1" applyProtection="1">
      <alignment horizontal="center" wrapText="1"/>
    </xf>
    <xf numFmtId="0" fontId="0" fillId="0" borderId="33" xfId="0" applyBorder="1" applyAlignment="1" applyProtection="1">
      <alignment horizontal="center" wrapText="1"/>
    </xf>
    <xf numFmtId="0" fontId="34" fillId="3" borderId="0" xfId="0" applyFont="1" applyFill="1" applyBorder="1" applyAlignment="1" applyProtection="1">
      <alignment horizontal="right"/>
    </xf>
    <xf numFmtId="0" fontId="21" fillId="3" borderId="18" xfId="0" applyFont="1" applyFill="1" applyBorder="1" applyAlignment="1" applyProtection="1">
      <alignment horizontal="center" vertical="center"/>
      <protection locked="0"/>
    </xf>
    <xf numFmtId="10" fontId="21" fillId="3" borderId="0" xfId="2" applyNumberFormat="1" applyFont="1" applyFill="1" applyBorder="1" applyAlignment="1" applyProtection="1">
      <alignment horizontal="center"/>
      <protection locked="0"/>
    </xf>
    <xf numFmtId="0" fontId="0" fillId="8" borderId="8" xfId="0" applyNumberFormat="1" applyFill="1" applyBorder="1" applyAlignment="1" applyProtection="1">
      <alignment horizontal="left"/>
    </xf>
    <xf numFmtId="0" fontId="0" fillId="8" borderId="58" xfId="0" applyNumberFormat="1" applyFill="1" applyBorder="1" applyAlignment="1" applyProtection="1">
      <alignment horizontal="left"/>
    </xf>
    <xf numFmtId="0" fontId="0" fillId="8" borderId="59" xfId="0" applyNumberFormat="1" applyFill="1" applyBorder="1" applyAlignment="1" applyProtection="1">
      <alignment horizontal="left"/>
    </xf>
    <xf numFmtId="0" fontId="0" fillId="8" borderId="10" xfId="0" applyNumberFormat="1" applyFill="1" applyBorder="1" applyAlignment="1" applyProtection="1">
      <alignment horizontal="left"/>
    </xf>
    <xf numFmtId="0" fontId="0" fillId="8" borderId="60" xfId="0" applyNumberFormat="1" applyFill="1" applyBorder="1" applyAlignment="1" applyProtection="1">
      <alignment horizontal="left"/>
    </xf>
    <xf numFmtId="0" fontId="0" fillId="8" borderId="61" xfId="0" applyNumberFormat="1" applyFill="1" applyBorder="1" applyAlignment="1" applyProtection="1">
      <alignment horizontal="left"/>
    </xf>
    <xf numFmtId="0" fontId="0" fillId="8" borderId="58" xfId="0" applyFill="1" applyBorder="1" applyAlignment="1" applyProtection="1">
      <alignment horizontal="left"/>
    </xf>
    <xf numFmtId="0" fontId="0" fillId="8" borderId="59" xfId="0" applyFill="1" applyBorder="1" applyAlignment="1" applyProtection="1">
      <alignment horizontal="left"/>
    </xf>
    <xf numFmtId="0" fontId="0" fillId="8" borderId="10" xfId="0" applyFill="1" applyBorder="1" applyAlignment="1" applyProtection="1">
      <alignment horizontal="left"/>
    </xf>
    <xf numFmtId="0" fontId="0" fillId="8" borderId="60" xfId="0" applyFill="1" applyBorder="1" applyAlignment="1" applyProtection="1">
      <alignment horizontal="left"/>
    </xf>
    <xf numFmtId="0" fontId="0" fillId="8" borderId="61" xfId="0" applyFill="1" applyBorder="1" applyAlignment="1" applyProtection="1">
      <alignment horizontal="left"/>
    </xf>
    <xf numFmtId="0" fontId="0" fillId="0" borderId="43" xfId="0" applyBorder="1" applyAlignment="1" applyProtection="1">
      <alignment horizontal="center" wrapText="1"/>
    </xf>
    <xf numFmtId="0" fontId="0" fillId="0" borderId="34" xfId="0" applyFill="1" applyBorder="1" applyAlignment="1" applyProtection="1">
      <alignment horizontal="center" wrapText="1"/>
    </xf>
    <xf numFmtId="10" fontId="4" fillId="0" borderId="19" xfId="2" applyNumberFormat="1" applyFont="1" applyFill="1" applyBorder="1" applyAlignment="1" applyProtection="1">
      <alignment horizontal="center"/>
      <protection locked="0"/>
    </xf>
    <xf numFmtId="10" fontId="4" fillId="0" borderId="15" xfId="2" applyNumberFormat="1" applyFont="1" applyFill="1" applyBorder="1" applyAlignment="1" applyProtection="1">
      <alignment horizontal="center"/>
      <protection locked="0"/>
    </xf>
    <xf numFmtId="10" fontId="4" fillId="0" borderId="16" xfId="2" applyNumberFormat="1" applyFont="1" applyFill="1" applyBorder="1" applyAlignment="1" applyProtection="1">
      <alignment horizontal="center"/>
      <protection locked="0"/>
    </xf>
    <xf numFmtId="44" fontId="0" fillId="0" borderId="10" xfId="1" applyFont="1" applyBorder="1" applyAlignment="1" applyProtection="1">
      <alignment wrapText="1"/>
      <protection locked="0"/>
    </xf>
    <xf numFmtId="165" fontId="0" fillId="0" borderId="0" xfId="0" applyNumberFormat="1" applyProtection="1"/>
    <xf numFmtId="0" fontId="37" fillId="10" borderId="4" xfId="0" applyFont="1" applyFill="1" applyBorder="1" applyAlignment="1" applyProtection="1">
      <alignment horizontal="center"/>
    </xf>
    <xf numFmtId="10" fontId="37" fillId="0" borderId="5" xfId="2" applyNumberFormat="1" applyFont="1" applyFill="1" applyBorder="1" applyAlignment="1" applyProtection="1">
      <alignment horizontal="center"/>
    </xf>
    <xf numFmtId="44" fontId="38" fillId="10" borderId="31" xfId="1" applyFont="1" applyFill="1" applyBorder="1" applyProtection="1"/>
    <xf numFmtId="44" fontId="0" fillId="0" borderId="25" xfId="1" applyFont="1" applyBorder="1" applyAlignment="1" applyProtection="1">
      <alignment wrapText="1"/>
      <protection locked="0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8" fillId="0" borderId="0" xfId="3" applyAlignment="1" applyProtection="1">
      <alignment vertical="center"/>
    </xf>
    <xf numFmtId="0" fontId="0" fillId="0" borderId="0" xfId="0"/>
    <xf numFmtId="0" fontId="8" fillId="0" borderId="29" xfId="3" applyBorder="1" applyAlignment="1" applyProtection="1">
      <protection locked="0"/>
    </xf>
    <xf numFmtId="0" fontId="0" fillId="0" borderId="0" xfId="0" applyBorder="1" applyAlignment="1">
      <alignment horizontal="left"/>
    </xf>
    <xf numFmtId="0" fontId="7" fillId="9" borderId="0" xfId="0" applyFont="1" applyFill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32" fillId="11" borderId="21" xfId="0" applyFont="1" applyFill="1" applyBorder="1" applyAlignment="1" applyProtection="1">
      <alignment horizontal="center"/>
      <protection locked="0"/>
    </xf>
    <xf numFmtId="0" fontId="32" fillId="11" borderId="0" xfId="0" applyFont="1" applyFill="1" applyBorder="1" applyAlignment="1" applyProtection="1">
      <alignment horizontal="center"/>
      <protection locked="0"/>
    </xf>
    <xf numFmtId="0" fontId="32" fillId="11" borderId="37" xfId="0" applyFont="1" applyFill="1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left" vertical="top" wrapText="1"/>
      <protection locked="0"/>
    </xf>
    <xf numFmtId="0" fontId="0" fillId="0" borderId="42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15" fillId="7" borderId="27" xfId="0" applyFont="1" applyFill="1" applyBorder="1" applyAlignment="1" applyProtection="1">
      <alignment horizontal="center" vertical="top"/>
    </xf>
    <xf numFmtId="0" fontId="15" fillId="7" borderId="28" xfId="0" applyFont="1" applyFill="1" applyBorder="1" applyAlignment="1" applyProtection="1">
      <alignment horizontal="center" vertical="top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26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center"/>
    </xf>
    <xf numFmtId="0" fontId="24" fillId="3" borderId="35" xfId="0" applyFont="1" applyFill="1" applyBorder="1" applyAlignment="1" applyProtection="1">
      <alignment horizontal="right"/>
    </xf>
    <xf numFmtId="0" fontId="24" fillId="3" borderId="26" xfId="0" applyFont="1" applyFill="1" applyBorder="1" applyAlignment="1" applyProtection="1">
      <alignment horizontal="right"/>
    </xf>
    <xf numFmtId="0" fontId="24" fillId="3" borderId="36" xfId="0" applyFont="1" applyFill="1" applyBorder="1" applyAlignment="1" applyProtection="1">
      <alignment horizontal="right"/>
    </xf>
    <xf numFmtId="10" fontId="19" fillId="0" borderId="44" xfId="0" applyNumberFormat="1" applyFont="1" applyFill="1" applyBorder="1" applyAlignment="1" applyProtection="1">
      <alignment horizontal="left"/>
      <protection locked="0"/>
    </xf>
    <xf numFmtId="0" fontId="19" fillId="0" borderId="45" xfId="0" applyFont="1" applyFill="1" applyBorder="1" applyAlignment="1" applyProtection="1">
      <alignment horizontal="left"/>
      <protection locked="0"/>
    </xf>
    <xf numFmtId="0" fontId="19" fillId="0" borderId="19" xfId="0" applyFont="1" applyFill="1" applyBorder="1" applyAlignment="1" applyProtection="1">
      <alignment horizontal="left"/>
      <protection locked="0"/>
    </xf>
    <xf numFmtId="0" fontId="19" fillId="0" borderId="29" xfId="0" applyFont="1" applyFill="1" applyBorder="1" applyAlignment="1" applyProtection="1">
      <alignment horizontal="left"/>
      <protection locked="0"/>
    </xf>
    <xf numFmtId="0" fontId="37" fillId="10" borderId="6" xfId="0" applyFont="1" applyFill="1" applyBorder="1" applyAlignment="1" applyProtection="1">
      <alignment horizontal="left"/>
    </xf>
    <xf numFmtId="0" fontId="37" fillId="10" borderId="28" xfId="0" applyFont="1" applyFill="1" applyBorder="1" applyAlignment="1" applyProtection="1">
      <alignment horizontal="left"/>
    </xf>
    <xf numFmtId="0" fontId="37" fillId="10" borderId="30" xfId="0" applyFont="1" applyFill="1" applyBorder="1" applyAlignment="1" applyProtection="1">
      <alignment horizontal="left"/>
    </xf>
    <xf numFmtId="0" fontId="15" fillId="7" borderId="30" xfId="0" applyFont="1" applyFill="1" applyBorder="1" applyAlignment="1" applyProtection="1">
      <alignment horizontal="center" vertical="top"/>
    </xf>
    <xf numFmtId="0" fontId="21" fillId="0" borderId="0" xfId="0" applyFont="1" applyAlignment="1" applyProtection="1">
      <alignment horizontal="center"/>
    </xf>
    <xf numFmtId="0" fontId="20" fillId="0" borderId="0" xfId="0" applyFont="1" applyBorder="1" applyAlignment="1" applyProtection="1">
      <alignment horizontal="center"/>
    </xf>
    <xf numFmtId="0" fontId="24" fillId="3" borderId="27" xfId="0" applyFont="1" applyFill="1" applyBorder="1" applyAlignment="1" applyProtection="1">
      <alignment horizontal="right" wrapText="1"/>
    </xf>
    <xf numFmtId="0" fontId="24" fillId="3" borderId="28" xfId="0" applyFont="1" applyFill="1" applyBorder="1" applyAlignment="1" applyProtection="1">
      <alignment horizontal="right" wrapText="1"/>
    </xf>
    <xf numFmtId="0" fontId="24" fillId="3" borderId="30" xfId="0" applyFont="1" applyFill="1" applyBorder="1" applyAlignment="1" applyProtection="1">
      <alignment horizontal="right" wrapText="1"/>
    </xf>
    <xf numFmtId="0" fontId="24" fillId="3" borderId="35" xfId="0" applyFont="1" applyFill="1" applyBorder="1" applyAlignment="1" applyProtection="1">
      <alignment horizontal="right" wrapText="1"/>
    </xf>
    <xf numFmtId="0" fontId="24" fillId="3" borderId="26" xfId="0" applyFont="1" applyFill="1" applyBorder="1" applyAlignment="1" applyProtection="1">
      <alignment horizontal="right" wrapText="1"/>
    </xf>
    <xf numFmtId="0" fontId="24" fillId="3" borderId="36" xfId="0" applyFont="1" applyFill="1" applyBorder="1" applyAlignment="1" applyProtection="1">
      <alignment horizontal="right" wrapText="1"/>
    </xf>
    <xf numFmtId="0" fontId="24" fillId="3" borderId="38" xfId="0" applyFont="1" applyFill="1" applyBorder="1" applyAlignment="1" applyProtection="1">
      <alignment horizontal="right" wrapText="1"/>
    </xf>
    <xf numFmtId="0" fontId="24" fillId="3" borderId="39" xfId="0" applyFont="1" applyFill="1" applyBorder="1" applyAlignment="1" applyProtection="1">
      <alignment horizontal="right" wrapText="1"/>
    </xf>
    <xf numFmtId="0" fontId="19" fillId="0" borderId="19" xfId="0" applyFont="1" applyBorder="1" applyAlignment="1" applyProtection="1">
      <alignment horizontal="left" wrapText="1"/>
      <protection locked="0"/>
    </xf>
    <xf numFmtId="0" fontId="19" fillId="0" borderId="29" xfId="0" applyFont="1" applyBorder="1" applyAlignment="1" applyProtection="1">
      <alignment horizontal="left" wrapText="1"/>
      <protection locked="0"/>
    </xf>
    <xf numFmtId="0" fontId="2" fillId="2" borderId="6" xfId="0" applyFont="1" applyFill="1" applyBorder="1" applyAlignment="1" applyProtection="1">
      <alignment horizontal="center" wrapText="1"/>
    </xf>
    <xf numFmtId="0" fontId="2" fillId="2" borderId="28" xfId="0" applyFont="1" applyFill="1" applyBorder="1" applyAlignment="1" applyProtection="1">
      <alignment horizontal="center" wrapText="1"/>
    </xf>
    <xf numFmtId="0" fontId="19" fillId="0" borderId="44" xfId="0" applyFont="1" applyBorder="1" applyAlignment="1" applyProtection="1">
      <alignment horizontal="left" wrapText="1"/>
      <protection locked="0"/>
    </xf>
    <xf numFmtId="0" fontId="19" fillId="0" borderId="45" xfId="0" applyFont="1" applyBorder="1" applyAlignment="1" applyProtection="1">
      <alignment horizontal="left" wrapText="1"/>
      <protection locked="0"/>
    </xf>
    <xf numFmtId="0" fontId="24" fillId="3" borderId="21" xfId="0" applyFont="1" applyFill="1" applyBorder="1" applyAlignment="1" applyProtection="1">
      <alignment horizontal="right"/>
    </xf>
    <xf numFmtId="0" fontId="24" fillId="3" borderId="0" xfId="0" applyFont="1" applyFill="1" applyBorder="1" applyAlignment="1" applyProtection="1">
      <alignment horizontal="right"/>
    </xf>
    <xf numFmtId="0" fontId="15" fillId="6" borderId="27" xfId="0" applyFont="1" applyFill="1" applyBorder="1" applyAlignment="1" applyProtection="1">
      <alignment horizontal="right" vertical="top"/>
    </xf>
    <xf numFmtId="0" fontId="15" fillId="6" borderId="28" xfId="0" applyFont="1" applyFill="1" applyBorder="1" applyAlignment="1" applyProtection="1">
      <alignment horizontal="right" vertical="top"/>
    </xf>
    <xf numFmtId="0" fontId="24" fillId="3" borderId="37" xfId="0" applyFont="1" applyFill="1" applyBorder="1" applyAlignment="1" applyProtection="1">
      <alignment horizontal="right"/>
    </xf>
    <xf numFmtId="0" fontId="2" fillId="0" borderId="19" xfId="0" applyFont="1" applyBorder="1" applyAlignment="1" applyProtection="1">
      <alignment horizontal="left"/>
    </xf>
    <xf numFmtId="0" fontId="2" fillId="0" borderId="29" xfId="0" applyFont="1" applyBorder="1" applyAlignment="1" applyProtection="1">
      <alignment horizontal="left"/>
    </xf>
    <xf numFmtId="0" fontId="2" fillId="0" borderId="23" xfId="0" applyFont="1" applyBorder="1" applyAlignment="1" applyProtection="1">
      <alignment horizontal="left"/>
    </xf>
    <xf numFmtId="0" fontId="19" fillId="0" borderId="19" xfId="0" applyFont="1" applyFill="1" applyBorder="1" applyAlignment="1" applyProtection="1">
      <alignment horizontal="left" wrapText="1"/>
      <protection locked="0"/>
    </xf>
    <xf numFmtId="0" fontId="19" fillId="0" borderId="29" xfId="0" applyFont="1" applyFill="1" applyBorder="1" applyAlignment="1" applyProtection="1">
      <alignment horizontal="left" wrapText="1"/>
      <protection locked="0"/>
    </xf>
    <xf numFmtId="0" fontId="19" fillId="0" borderId="48" xfId="0" applyFont="1" applyBorder="1" applyAlignment="1" applyProtection="1">
      <alignment horizontal="left" wrapText="1"/>
      <protection locked="0"/>
    </xf>
    <xf numFmtId="0" fontId="19" fillId="0" borderId="42" xfId="0" applyFont="1" applyBorder="1" applyAlignment="1" applyProtection="1">
      <alignment horizontal="left" wrapText="1"/>
      <protection locked="0"/>
    </xf>
    <xf numFmtId="0" fontId="2" fillId="2" borderId="6" xfId="0" applyFont="1" applyFill="1" applyBorder="1" applyAlignment="1" applyProtection="1">
      <alignment horizontal="center"/>
    </xf>
    <xf numFmtId="0" fontId="2" fillId="2" borderId="28" xfId="0" applyFont="1" applyFill="1" applyBorder="1" applyAlignment="1" applyProtection="1">
      <alignment horizontal="center"/>
    </xf>
    <xf numFmtId="0" fontId="35" fillId="0" borderId="35" xfId="0" applyFont="1" applyFill="1" applyBorder="1" applyAlignment="1" applyProtection="1">
      <alignment horizontal="center" vertical="top" wrapText="1"/>
    </xf>
    <xf numFmtId="0" fontId="35" fillId="0" borderId="26" xfId="0" applyFont="1" applyFill="1" applyBorder="1" applyAlignment="1" applyProtection="1">
      <alignment horizontal="center" vertical="top" wrapText="1"/>
    </xf>
    <xf numFmtId="0" fontId="35" fillId="0" borderId="36" xfId="0" applyFont="1" applyFill="1" applyBorder="1" applyAlignment="1" applyProtection="1">
      <alignment horizontal="center" vertical="top" wrapText="1"/>
    </xf>
    <xf numFmtId="0" fontId="35" fillId="0" borderId="21" xfId="0" applyFont="1" applyFill="1" applyBorder="1" applyAlignment="1" applyProtection="1">
      <alignment horizontal="center" vertical="top" wrapText="1"/>
    </xf>
    <xf numFmtId="0" fontId="35" fillId="0" borderId="0" xfId="0" applyFont="1" applyFill="1" applyBorder="1" applyAlignment="1" applyProtection="1">
      <alignment horizontal="center" vertical="top" wrapText="1"/>
    </xf>
    <xf numFmtId="0" fontId="35" fillId="0" borderId="37" xfId="0" applyFont="1" applyFill="1" applyBorder="1" applyAlignment="1" applyProtection="1">
      <alignment horizontal="center" vertical="top" wrapText="1"/>
    </xf>
    <xf numFmtId="0" fontId="35" fillId="0" borderId="38" xfId="0" applyFont="1" applyFill="1" applyBorder="1" applyAlignment="1" applyProtection="1">
      <alignment horizontal="center" vertical="top" wrapText="1"/>
    </xf>
    <xf numFmtId="0" fontId="35" fillId="0" borderId="39" xfId="0" applyFont="1" applyFill="1" applyBorder="1" applyAlignment="1" applyProtection="1">
      <alignment horizontal="center" vertical="top" wrapText="1"/>
    </xf>
    <xf numFmtId="0" fontId="35" fillId="0" borderId="40" xfId="0" applyFont="1" applyFill="1" applyBorder="1" applyAlignment="1" applyProtection="1">
      <alignment horizontal="center" vertical="top" wrapText="1"/>
    </xf>
    <xf numFmtId="0" fontId="36" fillId="0" borderId="19" xfId="0" applyFont="1" applyFill="1" applyBorder="1" applyAlignment="1" applyProtection="1">
      <alignment horizontal="left"/>
      <protection locked="0"/>
    </xf>
    <xf numFmtId="0" fontId="36" fillId="0" borderId="29" xfId="0" applyFont="1" applyFill="1" applyBorder="1" applyAlignment="1" applyProtection="1">
      <alignment horizontal="left"/>
      <protection locked="0"/>
    </xf>
    <xf numFmtId="0" fontId="36" fillId="0" borderId="44" xfId="0" applyFont="1" applyFill="1" applyBorder="1" applyAlignment="1" applyProtection="1">
      <alignment horizontal="left"/>
      <protection locked="0"/>
    </xf>
    <xf numFmtId="0" fontId="36" fillId="0" borderId="45" xfId="0" applyFont="1" applyFill="1" applyBorder="1" applyAlignment="1" applyProtection="1">
      <alignment horizontal="left"/>
      <protection locked="0"/>
    </xf>
    <xf numFmtId="0" fontId="19" fillId="0" borderId="62" xfId="0" applyFont="1" applyBorder="1" applyAlignment="1" applyProtection="1">
      <alignment horizontal="left" wrapText="1"/>
      <protection locked="0"/>
    </xf>
    <xf numFmtId="0" fontId="19" fillId="0" borderId="63" xfId="0" applyFont="1" applyBorder="1" applyAlignment="1" applyProtection="1">
      <alignment horizontal="left" wrapText="1"/>
      <protection locked="0"/>
    </xf>
    <xf numFmtId="0" fontId="41" fillId="0" borderId="0" xfId="0" applyFont="1" applyAlignment="1" applyProtection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17"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116414</xdr:colOff>
      <xdr:row>5</xdr:row>
      <xdr:rowOff>10596</xdr:rowOff>
    </xdr:from>
    <xdr:to>
      <xdr:col>17</xdr:col>
      <xdr:colOff>480498</xdr:colOff>
      <xdr:row>195</xdr:row>
      <xdr:rowOff>33778</xdr:rowOff>
    </xdr:to>
    <xdr:grpSp>
      <xdr:nvGrpSpPr>
        <xdr:cNvPr id="45" name="Group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GrpSpPr/>
      </xdr:nvGrpSpPr>
      <xdr:grpSpPr>
        <a:xfrm>
          <a:off x="10479614" y="1153596"/>
          <a:ext cx="5187544" cy="35540002"/>
          <a:chOff x="10126381" y="1187214"/>
          <a:chExt cx="5003320" cy="37047417"/>
        </a:xfrm>
      </xdr:grpSpPr>
      <xdr:grpSp>
        <xdr:nvGrpSpPr>
          <xdr:cNvPr id="43" name="Group 42">
            <a:extLst>
              <a:ext uri="{FF2B5EF4-FFF2-40B4-BE49-F238E27FC236}">
                <a16:creationId xmlns:a16="http://schemas.microsoft.com/office/drawing/2014/main" id="{00000000-0008-0000-0300-00002B000000}"/>
              </a:ext>
            </a:extLst>
          </xdr:cNvPr>
          <xdr:cNvGrpSpPr/>
        </xdr:nvGrpSpPr>
        <xdr:grpSpPr>
          <a:xfrm>
            <a:off x="10126381" y="1187214"/>
            <a:ext cx="5003320" cy="26171991"/>
            <a:chOff x="10149416" y="1174763"/>
            <a:chExt cx="5052500" cy="26130280"/>
          </a:xfrm>
        </xdr:grpSpPr>
        <xdr:grpSp>
          <xdr:nvGrpSpPr>
            <xdr:cNvPr id="41" name="Group 40">
              <a:extLst>
                <a:ext uri="{FF2B5EF4-FFF2-40B4-BE49-F238E27FC236}">
                  <a16:creationId xmlns:a16="http://schemas.microsoft.com/office/drawing/2014/main" id="{00000000-0008-0000-0300-000029000000}"/>
                </a:ext>
              </a:extLst>
            </xdr:cNvPr>
            <xdr:cNvGrpSpPr/>
          </xdr:nvGrpSpPr>
          <xdr:grpSpPr>
            <a:xfrm>
              <a:off x="10149416" y="1238250"/>
              <a:ext cx="1090095" cy="22087412"/>
              <a:chOff x="10149416" y="1238250"/>
              <a:chExt cx="1090095" cy="22087412"/>
            </a:xfrm>
          </xdr:grpSpPr>
          <xdr:sp macro="" textlink="">
            <xdr:nvSpPr>
              <xdr:cNvPr id="4" name="Right Arrow 3">
                <a:extLst>
                  <a:ext uri="{FF2B5EF4-FFF2-40B4-BE49-F238E27FC236}">
                    <a16:creationId xmlns:a16="http://schemas.microsoft.com/office/drawing/2014/main" id="{00000000-0008-0000-0300-000004000000}"/>
                  </a:ext>
                </a:extLst>
              </xdr:cNvPr>
              <xdr:cNvSpPr/>
            </xdr:nvSpPr>
            <xdr:spPr>
              <a:xfrm rot="10800000">
                <a:off x="10149416" y="1238250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7" name="Right Arrow 6">
                <a:extLst>
                  <a:ext uri="{FF2B5EF4-FFF2-40B4-BE49-F238E27FC236}">
                    <a16:creationId xmlns:a16="http://schemas.microsoft.com/office/drawing/2014/main" id="{00000000-0008-0000-0300-000007000000}"/>
                  </a:ext>
                </a:extLst>
              </xdr:cNvPr>
              <xdr:cNvSpPr/>
            </xdr:nvSpPr>
            <xdr:spPr>
              <a:xfrm rot="10800000">
                <a:off x="10174818" y="9169408"/>
                <a:ext cx="990597" cy="101591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10" name="Right Arrow 9">
                <a:extLst>
                  <a:ext uri="{FF2B5EF4-FFF2-40B4-BE49-F238E27FC236}">
                    <a16:creationId xmlns:a16="http://schemas.microsoft.com/office/drawing/2014/main" id="{00000000-0008-0000-0300-00000A000000}"/>
                  </a:ext>
                </a:extLst>
              </xdr:cNvPr>
              <xdr:cNvSpPr/>
            </xdr:nvSpPr>
            <xdr:spPr>
              <a:xfrm rot="10800000">
                <a:off x="10200222" y="11734805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13" name="Right Arrow 12">
                <a:extLst>
                  <a:ext uri="{FF2B5EF4-FFF2-40B4-BE49-F238E27FC236}">
                    <a16:creationId xmlns:a16="http://schemas.microsoft.com/office/drawing/2014/main" id="{00000000-0008-0000-0300-00000D000000}"/>
                  </a:ext>
                </a:extLst>
              </xdr:cNvPr>
              <xdr:cNvSpPr/>
            </xdr:nvSpPr>
            <xdr:spPr>
              <a:xfrm rot="10800000">
                <a:off x="10162124" y="15295032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16" name="Right Arrow 15">
                <a:extLst>
                  <a:ext uri="{FF2B5EF4-FFF2-40B4-BE49-F238E27FC236}">
                    <a16:creationId xmlns:a16="http://schemas.microsoft.com/office/drawing/2014/main" id="{00000000-0008-0000-0300-000010000000}"/>
                  </a:ext>
                </a:extLst>
              </xdr:cNvPr>
              <xdr:cNvSpPr/>
            </xdr:nvSpPr>
            <xdr:spPr>
              <a:xfrm rot="10800000">
                <a:off x="10187524" y="18072107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18" name="Right Arrow 17">
                <a:extLst>
                  <a:ext uri="{FF2B5EF4-FFF2-40B4-BE49-F238E27FC236}">
                    <a16:creationId xmlns:a16="http://schemas.microsoft.com/office/drawing/2014/main" id="{00000000-0008-0000-0300-000012000000}"/>
                  </a:ext>
                </a:extLst>
              </xdr:cNvPr>
              <xdr:cNvSpPr/>
            </xdr:nvSpPr>
            <xdr:spPr>
              <a:xfrm rot="10800000">
                <a:off x="10187516" y="20188754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20" name="Right Arrow 19">
                <a:extLst>
                  <a:ext uri="{FF2B5EF4-FFF2-40B4-BE49-F238E27FC236}">
                    <a16:creationId xmlns:a16="http://schemas.microsoft.com/office/drawing/2014/main" id="{00000000-0008-0000-0300-000014000000}"/>
                  </a:ext>
                </a:extLst>
              </xdr:cNvPr>
              <xdr:cNvSpPr/>
            </xdr:nvSpPr>
            <xdr:spPr>
              <a:xfrm rot="10800000">
                <a:off x="10212927" y="23230412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22" name="Right Arrow 21">
                <a:extLst>
                  <a:ext uri="{FF2B5EF4-FFF2-40B4-BE49-F238E27FC236}">
                    <a16:creationId xmlns:a16="http://schemas.microsoft.com/office/drawing/2014/main" id="{00000000-0008-0000-0300-000016000000}"/>
                  </a:ext>
                </a:extLst>
              </xdr:cNvPr>
              <xdr:cNvSpPr/>
            </xdr:nvSpPr>
            <xdr:spPr>
              <a:xfrm rot="10800000">
                <a:off x="10179050" y="5278897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  <xdr:grpSp>
          <xdr:nvGrpSpPr>
            <xdr:cNvPr id="42" name="Group 41">
              <a:extLst>
                <a:ext uri="{FF2B5EF4-FFF2-40B4-BE49-F238E27FC236}">
                  <a16:creationId xmlns:a16="http://schemas.microsoft.com/office/drawing/2014/main" id="{00000000-0008-0000-0300-00002A000000}"/>
                </a:ext>
              </a:extLst>
            </xdr:cNvPr>
            <xdr:cNvGrpSpPr/>
          </xdr:nvGrpSpPr>
          <xdr:grpSpPr>
            <a:xfrm>
              <a:off x="11317823" y="1174763"/>
              <a:ext cx="3884093" cy="26130280"/>
              <a:chOff x="11317823" y="1174763"/>
              <a:chExt cx="3884093" cy="26130280"/>
            </a:xfrm>
          </xdr:grpSpPr>
          <xdr:sp macro="" textlink="">
            <xdr:nvSpPr>
              <xdr:cNvPr id="2" name="TextBox 1">
                <a:extLst>
                  <a:ext uri="{FF2B5EF4-FFF2-40B4-BE49-F238E27FC236}">
                    <a16:creationId xmlns:a16="http://schemas.microsoft.com/office/drawing/2014/main" id="{00000000-0008-0000-0300-000002000000}"/>
                  </a:ext>
                </a:extLst>
              </xdr:cNvPr>
              <xdr:cNvSpPr txBox="1"/>
            </xdr:nvSpPr>
            <xdr:spPr>
              <a:xfrm>
                <a:off x="11345333" y="1174763"/>
                <a:ext cx="3164417" cy="560916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For All Staff Paid with</a:t>
                </a:r>
                <a:r>
                  <a:rPr lang="en-US" sz="1100" b="1" baseline="0"/>
                  <a:t> Ryan White Funds</a:t>
                </a:r>
                <a:endParaRPr lang="en-US" sz="1100" b="1"/>
              </a:p>
            </xdr:txBody>
          </xdr:sp>
          <xdr:sp macro="" textlink="">
            <xdr:nvSpPr>
              <xdr:cNvPr id="3" name="TextBox 2">
                <a:extLst>
                  <a:ext uri="{FF2B5EF4-FFF2-40B4-BE49-F238E27FC236}">
                    <a16:creationId xmlns:a16="http://schemas.microsoft.com/office/drawing/2014/main" id="{00000000-0008-0000-0300-000003000000}"/>
                  </a:ext>
                </a:extLst>
              </xdr:cNvPr>
              <xdr:cNvSpPr txBox="1"/>
            </xdr:nvSpPr>
            <xdr:spPr>
              <a:xfrm>
                <a:off x="11366502" y="1820391"/>
                <a:ext cx="3810000" cy="3184183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Personnel Name:</a:t>
                </a:r>
              </a:p>
              <a:p>
                <a:r>
                  <a:rPr lang="en-US" sz="1100" b="1" u="none"/>
                  <a:t>Please use First Initial</a:t>
                </a:r>
                <a:r>
                  <a:rPr lang="en-US" sz="1100" b="1" u="none" baseline="0"/>
                  <a:t> and Last Name Format "M. Johnson"</a:t>
                </a:r>
                <a:endParaRPr lang="en-US" sz="1100" b="1" u="none"/>
              </a:p>
              <a:p>
                <a:endParaRPr lang="en-US" sz="1100" b="1" u="sng"/>
              </a:p>
              <a:p>
                <a:r>
                  <a:rPr lang="en-US" sz="1100" b="1" u="sng"/>
                  <a:t>100% Annual Salary Cost: </a:t>
                </a:r>
                <a:r>
                  <a:rPr lang="en-US" sz="1100" b="1"/>
                  <a:t>This should be the 100% Total amount the Provider Agency anticipates paying </a:t>
                </a:r>
                <a:r>
                  <a:rPr lang="en-US" sz="1100" b="1" baseline="0"/>
                  <a:t>the staff member between 3/1/2023 - 2/29/2024 regardless of the amount they are assigned on the grant. This Total 100% Cost should include any anticipated salary increases.</a:t>
                </a:r>
              </a:p>
              <a:p>
                <a:endParaRPr lang="en-US" sz="1100" b="1" baseline="0"/>
              </a:p>
              <a:p>
                <a:r>
                  <a:rPr lang="en-US" sz="1100" b="1" u="sng" baseline="0"/>
                  <a:t>Total FTE:</a:t>
                </a:r>
                <a:r>
                  <a:rPr lang="en-US" sz="1100" b="1" baseline="0"/>
                  <a:t> This stands for Full Time Employee. If you have an employee who works half time then they would be considered a 0.50 FTE. A full time employee would be 1.00 FTE.</a:t>
                </a:r>
              </a:p>
              <a:p>
                <a:endParaRPr lang="en-US" sz="1100" b="1" baseline="0"/>
              </a:p>
              <a:p>
                <a:r>
                  <a:rPr lang="en-US" sz="1100" b="1" u="sng" baseline="0"/>
                  <a:t>% of FTE on Grant:</a:t>
                </a:r>
                <a:r>
                  <a:rPr lang="en-US" sz="1100" b="1" baseline="0"/>
                  <a:t> For the employee who is a 0.50 FTE who spend all of their time on the grant the percent would be 100%. For the 1.00 FTE who spends 3/4 of their time working on the grant, their percentage would be 75%.</a:t>
                </a:r>
                <a:endParaRPr lang="en-US" sz="1100" b="1"/>
              </a:p>
            </xdr:txBody>
          </xdr:sp>
          <xdr:sp macro="" textlink="">
            <xdr:nvSpPr>
              <xdr:cNvPr id="5" name="TextBox 4">
                <a:extLst>
                  <a:ext uri="{FF2B5EF4-FFF2-40B4-BE49-F238E27FC236}">
                    <a16:creationId xmlns:a16="http://schemas.microsoft.com/office/drawing/2014/main" id="{00000000-0008-0000-0300-000005000000}"/>
                  </a:ext>
                </a:extLst>
              </xdr:cNvPr>
              <xdr:cNvSpPr txBox="1"/>
            </xdr:nvSpPr>
            <xdr:spPr>
              <a:xfrm>
                <a:off x="11370737" y="5232337"/>
                <a:ext cx="3810000" cy="2239434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Fringe Cost:</a:t>
                </a:r>
              </a:p>
              <a:p>
                <a:r>
                  <a:rPr lang="en-US" sz="1100" b="1" u="none"/>
                  <a:t>1. If</a:t>
                </a:r>
                <a:r>
                  <a:rPr lang="en-US" sz="1100" b="1" u="none" baseline="0"/>
                  <a:t> on the "!!Complete First!!" tab you selected that you would be choosing a Fringe Rate in Question #2 to claim fringe costs you will input that Fringe Rate here in Column G.</a:t>
                </a:r>
              </a:p>
              <a:p>
                <a:endParaRPr lang="en-US" sz="1100" b="1" u="none" baseline="0"/>
              </a:p>
              <a:p>
                <a:r>
                  <a:rPr lang="en-US" sz="1100" b="1" u="none" baseline="0"/>
                  <a:t>2. If you are claiming the Fringe Costs based on actual expenditures then you will complete the 100% Annual Fringe Cost column with the total amount the agency anticipates to pay for that staff member during the grant timeframe. The 100% cost will then calculate against the "% of FTE on Grant" listed above.</a:t>
                </a:r>
                <a:endParaRPr lang="en-US" sz="1100" b="1" u="none"/>
              </a:p>
            </xdr:txBody>
          </xdr:sp>
          <xdr:sp macro="" textlink="">
            <xdr:nvSpPr>
              <xdr:cNvPr id="6" name="TextBox 5">
                <a:extLst>
                  <a:ext uri="{FF2B5EF4-FFF2-40B4-BE49-F238E27FC236}">
                    <a16:creationId xmlns:a16="http://schemas.microsoft.com/office/drawing/2014/main" id="{00000000-0008-0000-0300-000006000000}"/>
                  </a:ext>
                </a:extLst>
              </xdr:cNvPr>
              <xdr:cNvSpPr txBox="1"/>
            </xdr:nvSpPr>
            <xdr:spPr>
              <a:xfrm>
                <a:off x="11317823" y="9105919"/>
                <a:ext cx="3164417" cy="560916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For Any</a:t>
                </a:r>
                <a:r>
                  <a:rPr lang="en-US" sz="1100" b="1" baseline="0"/>
                  <a:t> Additional Direct Care Costs.</a:t>
                </a:r>
                <a:endParaRPr lang="en-US" sz="1100" b="1"/>
              </a:p>
            </xdr:txBody>
          </xdr:sp>
          <xdr:sp macro="" textlink="">
            <xdr:nvSpPr>
              <xdr:cNvPr id="8" name="TextBox 7">
                <a:extLst>
                  <a:ext uri="{FF2B5EF4-FFF2-40B4-BE49-F238E27FC236}">
                    <a16:creationId xmlns:a16="http://schemas.microsoft.com/office/drawing/2014/main" id="{00000000-0008-0000-0300-000008000000}"/>
                  </a:ext>
                </a:extLst>
              </xdr:cNvPr>
              <xdr:cNvSpPr txBox="1"/>
            </xdr:nvSpPr>
            <xdr:spPr>
              <a:xfrm>
                <a:off x="11332642" y="9798057"/>
                <a:ext cx="3810000" cy="901701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Other Direct Care Costs:</a:t>
                </a:r>
              </a:p>
              <a:p>
                <a:r>
                  <a:rPr lang="en-US" sz="1100" b="1" u="none" baseline="0"/>
                  <a:t>Please choose a category from the drop down list provided in Column C, and add the budgeted amount and a brief explanation of the cost.</a:t>
                </a:r>
              </a:p>
            </xdr:txBody>
          </xdr:sp>
          <xdr:sp macro="" textlink="">
            <xdr:nvSpPr>
              <xdr:cNvPr id="9" name="TextBox 8">
                <a:extLst>
                  <a:ext uri="{FF2B5EF4-FFF2-40B4-BE49-F238E27FC236}">
                    <a16:creationId xmlns:a16="http://schemas.microsoft.com/office/drawing/2014/main" id="{00000000-0008-0000-0300-000009000000}"/>
                  </a:ext>
                </a:extLst>
              </xdr:cNvPr>
              <xdr:cNvSpPr txBox="1"/>
            </xdr:nvSpPr>
            <xdr:spPr>
              <a:xfrm>
                <a:off x="11353805" y="11681895"/>
                <a:ext cx="3164417" cy="690023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For Any</a:t>
                </a:r>
                <a:r>
                  <a:rPr lang="en-US" sz="1100" b="1" baseline="0"/>
                  <a:t> Direct Care Costs that must be excluded from any Admin/Indirect cost calculations.</a:t>
                </a:r>
                <a:endParaRPr lang="en-US" sz="1100" b="1"/>
              </a:p>
            </xdr:txBody>
          </xdr:sp>
          <xdr:sp macro="" textlink="">
            <xdr:nvSpPr>
              <xdr:cNvPr id="11" name="TextBox 10">
                <a:extLst>
                  <a:ext uri="{FF2B5EF4-FFF2-40B4-BE49-F238E27FC236}">
                    <a16:creationId xmlns:a16="http://schemas.microsoft.com/office/drawing/2014/main" id="{00000000-0008-0000-0300-00000B000000}"/>
                  </a:ext>
                </a:extLst>
              </xdr:cNvPr>
              <xdr:cNvSpPr txBox="1"/>
            </xdr:nvSpPr>
            <xdr:spPr>
              <a:xfrm>
                <a:off x="11368624" y="12479865"/>
                <a:ext cx="3810000" cy="1278468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Excluded Direct Care Costs:</a:t>
                </a:r>
              </a:p>
              <a:p>
                <a:r>
                  <a:rPr lang="en-US" sz="1100" b="1" u="none" baseline="0"/>
                  <a:t>There are some Direct Costs that must be excluded from any calculation for Admin/Indirect Costs. These costs include anything associated with Direct Patient Care (Labs, Oral Health, etc.) and any Rent, Facility Maintenance Fees, Utilities, etc.</a:t>
                </a:r>
              </a:p>
            </xdr:txBody>
          </xdr:sp>
          <xdr:sp macro="" textlink="">
            <xdr:nvSpPr>
              <xdr:cNvPr id="12" name="TextBox 11">
                <a:extLst>
                  <a:ext uri="{FF2B5EF4-FFF2-40B4-BE49-F238E27FC236}">
                    <a16:creationId xmlns:a16="http://schemas.microsoft.com/office/drawing/2014/main" id="{00000000-0008-0000-0300-00000C000000}"/>
                  </a:ext>
                </a:extLst>
              </xdr:cNvPr>
              <xdr:cNvSpPr txBox="1"/>
            </xdr:nvSpPr>
            <xdr:spPr>
              <a:xfrm>
                <a:off x="11326291" y="15242131"/>
                <a:ext cx="3164417" cy="728122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the Aministrative</a:t>
                </a:r>
                <a:r>
                  <a:rPr lang="en-US" sz="1100" b="1" baseline="0"/>
                  <a:t> Section if you chose "Cost Allocation" or "Other" for Question #1 on the "!!Complete First!!" tab.</a:t>
                </a:r>
                <a:endParaRPr lang="en-US" sz="1100" b="1"/>
              </a:p>
            </xdr:txBody>
          </xdr:sp>
          <xdr:sp macro="" textlink="">
            <xdr:nvSpPr>
              <xdr:cNvPr id="14" name="TextBox 13">
                <a:extLst>
                  <a:ext uri="{FF2B5EF4-FFF2-40B4-BE49-F238E27FC236}">
                    <a16:creationId xmlns:a16="http://schemas.microsoft.com/office/drawing/2014/main" id="{00000000-0008-0000-0300-00000E000000}"/>
                  </a:ext>
                </a:extLst>
              </xdr:cNvPr>
              <xdr:cNvSpPr txBox="1"/>
            </xdr:nvSpPr>
            <xdr:spPr>
              <a:xfrm>
                <a:off x="11319943" y="16114187"/>
                <a:ext cx="3810000" cy="670988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none" baseline="0"/>
                  <a:t>**Same Instructions For Entering Salary and Fringe In the Administrative Section as is listed above in the Direct Cost Section.</a:t>
                </a:r>
              </a:p>
            </xdr:txBody>
          </xdr:sp>
          <xdr:sp macro="" textlink="">
            <xdr:nvSpPr>
              <xdr:cNvPr id="15" name="TextBox 14">
                <a:extLst>
                  <a:ext uri="{FF2B5EF4-FFF2-40B4-BE49-F238E27FC236}">
                    <a16:creationId xmlns:a16="http://schemas.microsoft.com/office/drawing/2014/main" id="{00000000-0008-0000-0300-00000F000000}"/>
                  </a:ext>
                </a:extLst>
              </xdr:cNvPr>
              <xdr:cNvSpPr txBox="1"/>
            </xdr:nvSpPr>
            <xdr:spPr>
              <a:xfrm>
                <a:off x="11341107" y="18008615"/>
                <a:ext cx="3164417" cy="728122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the Other Aministrative</a:t>
                </a:r>
                <a:r>
                  <a:rPr lang="en-US" sz="1100" b="1" baseline="0"/>
                  <a:t> Section for those Admin/Indirect Costs that are not associated with Salary anf Fringe</a:t>
                </a:r>
                <a:endParaRPr lang="en-US" sz="1100" b="1"/>
              </a:p>
            </xdr:txBody>
          </xdr:sp>
          <xdr:sp macro="" textlink="">
            <xdr:nvSpPr>
              <xdr:cNvPr id="17" name="TextBox 16">
                <a:extLst>
                  <a:ext uri="{FF2B5EF4-FFF2-40B4-BE49-F238E27FC236}">
                    <a16:creationId xmlns:a16="http://schemas.microsoft.com/office/drawing/2014/main" id="{00000000-0008-0000-0300-000011000000}"/>
                  </a:ext>
                </a:extLst>
              </xdr:cNvPr>
              <xdr:cNvSpPr txBox="1"/>
            </xdr:nvSpPr>
            <xdr:spPr>
              <a:xfrm>
                <a:off x="11362265" y="20157011"/>
                <a:ext cx="3164417" cy="728122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Cell D103 if your requested Admin Cost percentage happens to be different for each service category.</a:t>
                </a:r>
              </a:p>
            </xdr:txBody>
          </xdr:sp>
          <xdr:sp macro="" textlink="">
            <xdr:nvSpPr>
              <xdr:cNvPr id="19" name="TextBox 18">
                <a:extLst>
                  <a:ext uri="{FF2B5EF4-FFF2-40B4-BE49-F238E27FC236}">
                    <a16:creationId xmlns:a16="http://schemas.microsoft.com/office/drawing/2014/main" id="{00000000-0008-0000-0300-000013000000}"/>
                  </a:ext>
                </a:extLst>
              </xdr:cNvPr>
              <xdr:cNvSpPr txBox="1"/>
            </xdr:nvSpPr>
            <xdr:spPr>
              <a:xfrm>
                <a:off x="11377093" y="23166920"/>
                <a:ext cx="3164417" cy="550333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This Section is the Detailed Narrative Portion of the Budget For the Staff Assigned to the Grant.</a:t>
                </a:r>
              </a:p>
            </xdr:txBody>
          </xdr:sp>
          <xdr:sp macro="" textlink="">
            <xdr:nvSpPr>
              <xdr:cNvPr id="21" name="TextBox 20">
                <a:extLst>
                  <a:ext uri="{FF2B5EF4-FFF2-40B4-BE49-F238E27FC236}">
                    <a16:creationId xmlns:a16="http://schemas.microsoft.com/office/drawing/2014/main" id="{00000000-0008-0000-0300-000015000000}"/>
                  </a:ext>
                </a:extLst>
              </xdr:cNvPr>
              <xdr:cNvSpPr txBox="1"/>
            </xdr:nvSpPr>
            <xdr:spPr>
              <a:xfrm>
                <a:off x="11377095" y="23992421"/>
                <a:ext cx="3810000" cy="1397005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Position Description Detail:</a:t>
                </a:r>
                <a:endParaRPr lang="en-US" sz="1100" b="1" u="none"/>
              </a:p>
              <a:p>
                <a:r>
                  <a:rPr lang="en-US" sz="1100" b="1" u="none"/>
                  <a:t>For Each Staff Member assigned to the grant, select their position title from the Drop Down box in</a:t>
                </a:r>
                <a:r>
                  <a:rPr lang="en-US" sz="1100" b="1" u="none" baseline="0"/>
                  <a:t> Column C. In the position Description Detail, include the Staff Member's name and a detailed description of the position as it relates to the Ryan White  grant.</a:t>
                </a:r>
                <a:endParaRPr lang="en-US" sz="1100" b="1" u="none"/>
              </a:p>
            </xdr:txBody>
          </xdr:sp>
          <xdr:sp macro="" textlink="">
            <xdr:nvSpPr>
              <xdr:cNvPr id="30" name="TextBox 29">
                <a:extLst>
                  <a:ext uri="{FF2B5EF4-FFF2-40B4-BE49-F238E27FC236}">
                    <a16:creationId xmlns:a16="http://schemas.microsoft.com/office/drawing/2014/main" id="{00000000-0008-0000-0300-00001E000000}"/>
                  </a:ext>
                </a:extLst>
              </xdr:cNvPr>
              <xdr:cNvSpPr txBox="1"/>
            </xdr:nvSpPr>
            <xdr:spPr>
              <a:xfrm>
                <a:off x="11391916" y="26326283"/>
                <a:ext cx="3810000" cy="978760"/>
              </a:xfrm>
              <a:prstGeom prst="rect">
                <a:avLst/>
              </a:prstGeom>
              <a:solidFill>
                <a:schemeClr val="lt1"/>
              </a:solidFill>
              <a:ln w="25400" cmpd="sng">
                <a:solidFill>
                  <a:srgbClr val="92D050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 baseline="0"/>
                  <a:t>Administrative Personnel Position Description:</a:t>
                </a:r>
              </a:p>
              <a:p>
                <a:r>
                  <a:rPr lang="en-US" sz="1100" b="1" u="none" baseline="0"/>
                  <a:t>Continue scrolling down to input any position descriptions for any staff who were listed in the Administrative Cost Section and follow the same instructions as above.</a:t>
                </a:r>
              </a:p>
              <a:p>
                <a:endParaRPr lang="en-US" sz="1100" b="1" u="none"/>
              </a:p>
            </xdr:txBody>
          </xdr:sp>
        </xdr:grpSp>
      </xdr:grpSp>
      <xdr:grpSp>
        <xdr:nvGrpSpPr>
          <xdr:cNvPr id="44" name="Group 43">
            <a:extLst>
              <a:ext uri="{FF2B5EF4-FFF2-40B4-BE49-F238E27FC236}">
                <a16:creationId xmlns:a16="http://schemas.microsoft.com/office/drawing/2014/main" id="{00000000-0008-0000-0300-00002C000000}"/>
              </a:ext>
            </a:extLst>
          </xdr:cNvPr>
          <xdr:cNvGrpSpPr/>
        </xdr:nvGrpSpPr>
        <xdr:grpSpPr>
          <a:xfrm>
            <a:off x="11145149" y="27613162"/>
            <a:ext cx="1905599" cy="10621469"/>
            <a:chOff x="11145149" y="27613162"/>
            <a:chExt cx="1905599" cy="10621469"/>
          </a:xfrm>
        </xdr:grpSpPr>
        <xdr:sp macro="" textlink="">
          <xdr:nvSpPr>
            <xdr:cNvPr id="36" name="Right Arrow 35">
              <a:extLst>
                <a:ext uri="{FF2B5EF4-FFF2-40B4-BE49-F238E27FC236}">
                  <a16:creationId xmlns:a16="http://schemas.microsoft.com/office/drawing/2014/main" id="{00000000-0008-0000-0300-000024000000}"/>
                </a:ext>
              </a:extLst>
            </xdr:cNvPr>
            <xdr:cNvSpPr/>
          </xdr:nvSpPr>
          <xdr:spPr>
            <a:xfrm rot="5400000">
              <a:off x="12460319" y="28083186"/>
              <a:ext cx="1026584" cy="86535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37" name="Right Arrow 36">
              <a:extLst>
                <a:ext uri="{FF2B5EF4-FFF2-40B4-BE49-F238E27FC236}">
                  <a16:creationId xmlns:a16="http://schemas.microsoft.com/office/drawing/2014/main" id="{00000000-0008-0000-0300-000025000000}"/>
                </a:ext>
              </a:extLst>
            </xdr:cNvPr>
            <xdr:cNvSpPr/>
          </xdr:nvSpPr>
          <xdr:spPr>
            <a:xfrm rot="5400000">
              <a:off x="12481365" y="30601821"/>
              <a:ext cx="1026584" cy="95250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38" name="Right Arrow 37">
              <a:extLst>
                <a:ext uri="{FF2B5EF4-FFF2-40B4-BE49-F238E27FC236}">
                  <a16:creationId xmlns:a16="http://schemas.microsoft.com/office/drawing/2014/main" id="{00000000-0008-0000-0300-000026000000}"/>
                </a:ext>
              </a:extLst>
            </xdr:cNvPr>
            <xdr:cNvSpPr/>
          </xdr:nvSpPr>
          <xdr:spPr>
            <a:xfrm rot="5400000">
              <a:off x="12485597" y="35992956"/>
              <a:ext cx="1026584" cy="95250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39" name="Right Arrow 38">
              <a:extLst>
                <a:ext uri="{FF2B5EF4-FFF2-40B4-BE49-F238E27FC236}">
                  <a16:creationId xmlns:a16="http://schemas.microsoft.com/office/drawing/2014/main" id="{00000000-0008-0000-0300-000027000000}"/>
                </a:ext>
              </a:extLst>
            </xdr:cNvPr>
            <xdr:cNvSpPr/>
          </xdr:nvSpPr>
          <xdr:spPr>
            <a:xfrm rot="10800000">
              <a:off x="11145149" y="38139381"/>
              <a:ext cx="1023471" cy="95250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40" name="Right Arrow 39">
              <a:extLst>
                <a:ext uri="{FF2B5EF4-FFF2-40B4-BE49-F238E27FC236}">
                  <a16:creationId xmlns:a16="http://schemas.microsoft.com/office/drawing/2014/main" id="{00000000-0008-0000-0300-000028000000}"/>
                </a:ext>
              </a:extLst>
            </xdr:cNvPr>
            <xdr:cNvSpPr/>
          </xdr:nvSpPr>
          <xdr:spPr>
            <a:xfrm rot="5400000">
              <a:off x="12489831" y="33171431"/>
              <a:ext cx="1026584" cy="95250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130966</xdr:colOff>
      <xdr:row>5</xdr:row>
      <xdr:rowOff>0</xdr:rowOff>
    </xdr:from>
    <xdr:to>
      <xdr:col>17</xdr:col>
      <xdr:colOff>480498</xdr:colOff>
      <xdr:row>194</xdr:row>
      <xdr:rowOff>175317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00000000-0008-0000-0F00-000022000000}"/>
            </a:ext>
          </a:extLst>
        </xdr:cNvPr>
        <xdr:cNvGrpSpPr/>
      </xdr:nvGrpSpPr>
      <xdr:grpSpPr>
        <a:xfrm>
          <a:off x="10389391" y="1143000"/>
          <a:ext cx="5216807" cy="35208267"/>
          <a:chOff x="10126381" y="1187214"/>
          <a:chExt cx="5003320" cy="37047417"/>
        </a:xfrm>
      </xdr:grpSpPr>
      <xdr:grpSp>
        <xdr:nvGrpSpPr>
          <xdr:cNvPr id="35" name="Group 34">
            <a:extLst>
              <a:ext uri="{FF2B5EF4-FFF2-40B4-BE49-F238E27FC236}">
                <a16:creationId xmlns:a16="http://schemas.microsoft.com/office/drawing/2014/main" id="{00000000-0008-0000-0F00-000023000000}"/>
              </a:ext>
            </a:extLst>
          </xdr:cNvPr>
          <xdr:cNvGrpSpPr/>
        </xdr:nvGrpSpPr>
        <xdr:grpSpPr>
          <a:xfrm>
            <a:off x="10126381" y="1187214"/>
            <a:ext cx="5003320" cy="26171991"/>
            <a:chOff x="10149416" y="1174763"/>
            <a:chExt cx="5052500" cy="26130280"/>
          </a:xfrm>
        </xdr:grpSpPr>
        <xdr:grpSp>
          <xdr:nvGrpSpPr>
            <xdr:cNvPr id="42" name="Group 41">
              <a:extLst>
                <a:ext uri="{FF2B5EF4-FFF2-40B4-BE49-F238E27FC236}">
                  <a16:creationId xmlns:a16="http://schemas.microsoft.com/office/drawing/2014/main" id="{00000000-0008-0000-0F00-00002A000000}"/>
                </a:ext>
              </a:extLst>
            </xdr:cNvPr>
            <xdr:cNvGrpSpPr/>
          </xdr:nvGrpSpPr>
          <xdr:grpSpPr>
            <a:xfrm>
              <a:off x="10149416" y="1238250"/>
              <a:ext cx="1090095" cy="22087412"/>
              <a:chOff x="10149416" y="1238250"/>
              <a:chExt cx="1090095" cy="22087412"/>
            </a:xfrm>
          </xdr:grpSpPr>
          <xdr:sp macro="" textlink="">
            <xdr:nvSpPr>
              <xdr:cNvPr id="58" name="Right Arrow 57">
                <a:extLst>
                  <a:ext uri="{FF2B5EF4-FFF2-40B4-BE49-F238E27FC236}">
                    <a16:creationId xmlns:a16="http://schemas.microsoft.com/office/drawing/2014/main" id="{00000000-0008-0000-0F00-00003A000000}"/>
                  </a:ext>
                </a:extLst>
              </xdr:cNvPr>
              <xdr:cNvSpPr/>
            </xdr:nvSpPr>
            <xdr:spPr>
              <a:xfrm rot="10800000">
                <a:off x="10149416" y="1238250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59" name="Right Arrow 58">
                <a:extLst>
                  <a:ext uri="{FF2B5EF4-FFF2-40B4-BE49-F238E27FC236}">
                    <a16:creationId xmlns:a16="http://schemas.microsoft.com/office/drawing/2014/main" id="{00000000-0008-0000-0F00-00003B000000}"/>
                  </a:ext>
                </a:extLst>
              </xdr:cNvPr>
              <xdr:cNvSpPr/>
            </xdr:nvSpPr>
            <xdr:spPr>
              <a:xfrm rot="10800000">
                <a:off x="10174818" y="9169408"/>
                <a:ext cx="990597" cy="101591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60" name="Right Arrow 59">
                <a:extLst>
                  <a:ext uri="{FF2B5EF4-FFF2-40B4-BE49-F238E27FC236}">
                    <a16:creationId xmlns:a16="http://schemas.microsoft.com/office/drawing/2014/main" id="{00000000-0008-0000-0F00-00003C000000}"/>
                  </a:ext>
                </a:extLst>
              </xdr:cNvPr>
              <xdr:cNvSpPr/>
            </xdr:nvSpPr>
            <xdr:spPr>
              <a:xfrm rot="10800000">
                <a:off x="10200222" y="11734805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61" name="Right Arrow 60">
                <a:extLst>
                  <a:ext uri="{FF2B5EF4-FFF2-40B4-BE49-F238E27FC236}">
                    <a16:creationId xmlns:a16="http://schemas.microsoft.com/office/drawing/2014/main" id="{00000000-0008-0000-0F00-00003D000000}"/>
                  </a:ext>
                </a:extLst>
              </xdr:cNvPr>
              <xdr:cNvSpPr/>
            </xdr:nvSpPr>
            <xdr:spPr>
              <a:xfrm rot="10800000">
                <a:off x="10162124" y="15295032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62" name="Right Arrow 61">
                <a:extLst>
                  <a:ext uri="{FF2B5EF4-FFF2-40B4-BE49-F238E27FC236}">
                    <a16:creationId xmlns:a16="http://schemas.microsoft.com/office/drawing/2014/main" id="{00000000-0008-0000-0F00-00003E000000}"/>
                  </a:ext>
                </a:extLst>
              </xdr:cNvPr>
              <xdr:cNvSpPr/>
            </xdr:nvSpPr>
            <xdr:spPr>
              <a:xfrm rot="10800000">
                <a:off x="10187524" y="18072107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63" name="Right Arrow 62">
                <a:extLst>
                  <a:ext uri="{FF2B5EF4-FFF2-40B4-BE49-F238E27FC236}">
                    <a16:creationId xmlns:a16="http://schemas.microsoft.com/office/drawing/2014/main" id="{00000000-0008-0000-0F00-00003F000000}"/>
                  </a:ext>
                </a:extLst>
              </xdr:cNvPr>
              <xdr:cNvSpPr/>
            </xdr:nvSpPr>
            <xdr:spPr>
              <a:xfrm rot="10800000">
                <a:off x="10187516" y="20188754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64" name="Right Arrow 63">
                <a:extLst>
                  <a:ext uri="{FF2B5EF4-FFF2-40B4-BE49-F238E27FC236}">
                    <a16:creationId xmlns:a16="http://schemas.microsoft.com/office/drawing/2014/main" id="{00000000-0008-0000-0F00-000040000000}"/>
                  </a:ext>
                </a:extLst>
              </xdr:cNvPr>
              <xdr:cNvSpPr/>
            </xdr:nvSpPr>
            <xdr:spPr>
              <a:xfrm rot="10800000">
                <a:off x="10212927" y="23230412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65" name="Right Arrow 64">
                <a:extLst>
                  <a:ext uri="{FF2B5EF4-FFF2-40B4-BE49-F238E27FC236}">
                    <a16:creationId xmlns:a16="http://schemas.microsoft.com/office/drawing/2014/main" id="{00000000-0008-0000-0F00-000041000000}"/>
                  </a:ext>
                </a:extLst>
              </xdr:cNvPr>
              <xdr:cNvSpPr/>
            </xdr:nvSpPr>
            <xdr:spPr>
              <a:xfrm rot="10800000">
                <a:off x="10179050" y="5278897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  <xdr:grpSp>
          <xdr:nvGrpSpPr>
            <xdr:cNvPr id="43" name="Group 42">
              <a:extLst>
                <a:ext uri="{FF2B5EF4-FFF2-40B4-BE49-F238E27FC236}">
                  <a16:creationId xmlns:a16="http://schemas.microsoft.com/office/drawing/2014/main" id="{00000000-0008-0000-0F00-00002B000000}"/>
                </a:ext>
              </a:extLst>
            </xdr:cNvPr>
            <xdr:cNvGrpSpPr/>
          </xdr:nvGrpSpPr>
          <xdr:grpSpPr>
            <a:xfrm>
              <a:off x="11317823" y="1174763"/>
              <a:ext cx="3884093" cy="26130280"/>
              <a:chOff x="11317823" y="1174763"/>
              <a:chExt cx="3884093" cy="26130280"/>
            </a:xfrm>
          </xdr:grpSpPr>
          <xdr:sp macro="" textlink="">
            <xdr:nvSpPr>
              <xdr:cNvPr id="44" name="TextBox 43">
                <a:extLst>
                  <a:ext uri="{FF2B5EF4-FFF2-40B4-BE49-F238E27FC236}">
                    <a16:creationId xmlns:a16="http://schemas.microsoft.com/office/drawing/2014/main" id="{00000000-0008-0000-0F00-00002C000000}"/>
                  </a:ext>
                </a:extLst>
              </xdr:cNvPr>
              <xdr:cNvSpPr txBox="1"/>
            </xdr:nvSpPr>
            <xdr:spPr>
              <a:xfrm>
                <a:off x="11345333" y="1174763"/>
                <a:ext cx="3164417" cy="560916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For All Staff Paid with</a:t>
                </a:r>
                <a:r>
                  <a:rPr lang="en-US" sz="1100" b="1" baseline="0"/>
                  <a:t> Ryan White Funds</a:t>
                </a:r>
                <a:endParaRPr lang="en-US" sz="1100" b="1"/>
              </a:p>
            </xdr:txBody>
          </xdr:sp>
          <xdr:sp macro="" textlink="">
            <xdr:nvSpPr>
              <xdr:cNvPr id="45" name="TextBox 44">
                <a:extLst>
                  <a:ext uri="{FF2B5EF4-FFF2-40B4-BE49-F238E27FC236}">
                    <a16:creationId xmlns:a16="http://schemas.microsoft.com/office/drawing/2014/main" id="{00000000-0008-0000-0F00-00002D000000}"/>
                  </a:ext>
                </a:extLst>
              </xdr:cNvPr>
              <xdr:cNvSpPr txBox="1"/>
            </xdr:nvSpPr>
            <xdr:spPr>
              <a:xfrm>
                <a:off x="11366502" y="1820391"/>
                <a:ext cx="3810000" cy="3184183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Personnel Name:</a:t>
                </a:r>
              </a:p>
              <a:p>
                <a:r>
                  <a:rPr lang="en-US" sz="1100" b="1" u="none"/>
                  <a:t>Please use First Initial</a:t>
                </a:r>
                <a:r>
                  <a:rPr lang="en-US" sz="1100" b="1" u="none" baseline="0"/>
                  <a:t> and Last Name Format "M. Johnson"</a:t>
                </a:r>
                <a:endParaRPr lang="en-US" sz="1100" b="1" u="none"/>
              </a:p>
              <a:p>
                <a:endParaRPr lang="en-US" sz="1100" b="1" u="sng"/>
              </a:p>
              <a:p>
                <a:r>
                  <a:rPr lang="en-US" sz="1100" b="1" u="sng"/>
                  <a:t>100% Annual Salary Cost: </a:t>
                </a:r>
                <a:r>
                  <a:rPr lang="en-US" sz="1100" b="1"/>
                  <a:t>This should be the 100% Total amount the Provider Agency anticipates paying </a:t>
                </a:r>
                <a:r>
                  <a:rPr lang="en-US" sz="1100" b="1" baseline="0"/>
                  <a:t>the staff member between 3/1/2023 - 2/29/2024 regardless of the amount they are assigned on the grant. This Total 100% Cost should include any anticipated salary increases.</a:t>
                </a:r>
              </a:p>
              <a:p>
                <a:endParaRPr lang="en-US" sz="1100" b="1" baseline="0"/>
              </a:p>
              <a:p>
                <a:r>
                  <a:rPr lang="en-US" sz="1100" b="1" u="sng" baseline="0"/>
                  <a:t>Total FTE:</a:t>
                </a:r>
                <a:r>
                  <a:rPr lang="en-US" sz="1100" b="1" baseline="0"/>
                  <a:t> This stands for Full Time Employee. If you have an employee who works half time then they would be considered a 0.50 FTE. A full time employee would be 1.00 FTE.</a:t>
                </a:r>
              </a:p>
              <a:p>
                <a:endParaRPr lang="en-US" sz="1100" b="1" baseline="0"/>
              </a:p>
              <a:p>
                <a:r>
                  <a:rPr lang="en-US" sz="1100" b="1" u="sng" baseline="0"/>
                  <a:t>% of FTE on Grant:</a:t>
                </a:r>
                <a:r>
                  <a:rPr lang="en-US" sz="1100" b="1" baseline="0"/>
                  <a:t> For the employee who is a 0.50 FTE who spend all of their time on the grant the percent would be 100%. For the 1.00 FTE who spends 3/4 of their time working on the grant, their percentage would be 75%.</a:t>
                </a:r>
                <a:endParaRPr lang="en-US" sz="1100" b="1"/>
              </a:p>
            </xdr:txBody>
          </xdr:sp>
          <xdr:sp macro="" textlink="">
            <xdr:nvSpPr>
              <xdr:cNvPr id="46" name="TextBox 45">
                <a:extLst>
                  <a:ext uri="{FF2B5EF4-FFF2-40B4-BE49-F238E27FC236}">
                    <a16:creationId xmlns:a16="http://schemas.microsoft.com/office/drawing/2014/main" id="{00000000-0008-0000-0F00-00002E000000}"/>
                  </a:ext>
                </a:extLst>
              </xdr:cNvPr>
              <xdr:cNvSpPr txBox="1"/>
            </xdr:nvSpPr>
            <xdr:spPr>
              <a:xfrm>
                <a:off x="11370737" y="5232337"/>
                <a:ext cx="3810000" cy="2239434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Fringe Cost:</a:t>
                </a:r>
              </a:p>
              <a:p>
                <a:r>
                  <a:rPr lang="en-US" sz="1100" b="1" u="none"/>
                  <a:t>1. If</a:t>
                </a:r>
                <a:r>
                  <a:rPr lang="en-US" sz="1100" b="1" u="none" baseline="0"/>
                  <a:t> on the "!!Complete First!!" tab you selected that you would be choosing a Fringe Rate in Question #2 to claim fringe costs you will input that Fringe Rate here in Column G.</a:t>
                </a:r>
              </a:p>
              <a:p>
                <a:endParaRPr lang="en-US" sz="1100" b="1" u="none" baseline="0"/>
              </a:p>
              <a:p>
                <a:r>
                  <a:rPr lang="en-US" sz="1100" b="1" u="none" baseline="0"/>
                  <a:t>2. If you are claiming the Fringe Costs based on actual expenditures then you will complete the 100% Annual Fringe Cost column with the total amount the agency anticipates to pay for that staff member during the grant timeframe. The 100% cost will then calculate against the "% of FTE on Grant" listed above.</a:t>
                </a:r>
                <a:endParaRPr lang="en-US" sz="1100" b="1" u="none"/>
              </a:p>
            </xdr:txBody>
          </xdr:sp>
          <xdr:sp macro="" textlink="">
            <xdr:nvSpPr>
              <xdr:cNvPr id="47" name="TextBox 46">
                <a:extLst>
                  <a:ext uri="{FF2B5EF4-FFF2-40B4-BE49-F238E27FC236}">
                    <a16:creationId xmlns:a16="http://schemas.microsoft.com/office/drawing/2014/main" id="{00000000-0008-0000-0F00-00002F000000}"/>
                  </a:ext>
                </a:extLst>
              </xdr:cNvPr>
              <xdr:cNvSpPr txBox="1"/>
            </xdr:nvSpPr>
            <xdr:spPr>
              <a:xfrm>
                <a:off x="11317823" y="9105919"/>
                <a:ext cx="3164417" cy="560916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For Any</a:t>
                </a:r>
                <a:r>
                  <a:rPr lang="en-US" sz="1100" b="1" baseline="0"/>
                  <a:t> Additional Direct Care Costs.</a:t>
                </a:r>
                <a:endParaRPr lang="en-US" sz="1100" b="1"/>
              </a:p>
            </xdr:txBody>
          </xdr:sp>
          <xdr:sp macro="" textlink="">
            <xdr:nvSpPr>
              <xdr:cNvPr id="48" name="TextBox 47">
                <a:extLst>
                  <a:ext uri="{FF2B5EF4-FFF2-40B4-BE49-F238E27FC236}">
                    <a16:creationId xmlns:a16="http://schemas.microsoft.com/office/drawing/2014/main" id="{00000000-0008-0000-0F00-000030000000}"/>
                  </a:ext>
                </a:extLst>
              </xdr:cNvPr>
              <xdr:cNvSpPr txBox="1"/>
            </xdr:nvSpPr>
            <xdr:spPr>
              <a:xfrm>
                <a:off x="11332642" y="9798057"/>
                <a:ext cx="3810000" cy="901701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Other Direct Care Costs:</a:t>
                </a:r>
              </a:p>
              <a:p>
                <a:r>
                  <a:rPr lang="en-US" sz="1100" b="1" u="none" baseline="0"/>
                  <a:t>Please choose a category from the drop down list provided in Column C, and add the budgeted amount and a brief explanation of the cost.</a:t>
                </a:r>
              </a:p>
            </xdr:txBody>
          </xdr:sp>
          <xdr:sp macro="" textlink="">
            <xdr:nvSpPr>
              <xdr:cNvPr id="49" name="TextBox 48">
                <a:extLst>
                  <a:ext uri="{FF2B5EF4-FFF2-40B4-BE49-F238E27FC236}">
                    <a16:creationId xmlns:a16="http://schemas.microsoft.com/office/drawing/2014/main" id="{00000000-0008-0000-0F00-000031000000}"/>
                  </a:ext>
                </a:extLst>
              </xdr:cNvPr>
              <xdr:cNvSpPr txBox="1"/>
            </xdr:nvSpPr>
            <xdr:spPr>
              <a:xfrm>
                <a:off x="11353805" y="11681895"/>
                <a:ext cx="3164417" cy="690023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For Any</a:t>
                </a:r>
                <a:r>
                  <a:rPr lang="en-US" sz="1100" b="1" baseline="0"/>
                  <a:t> Direct Care Costs that must be excluded from any Admin/Indirect cost calculations.</a:t>
                </a:r>
                <a:endParaRPr lang="en-US" sz="1100" b="1"/>
              </a:p>
            </xdr:txBody>
          </xdr:sp>
          <xdr:sp macro="" textlink="">
            <xdr:nvSpPr>
              <xdr:cNvPr id="50" name="TextBox 49">
                <a:extLst>
                  <a:ext uri="{FF2B5EF4-FFF2-40B4-BE49-F238E27FC236}">
                    <a16:creationId xmlns:a16="http://schemas.microsoft.com/office/drawing/2014/main" id="{00000000-0008-0000-0F00-000032000000}"/>
                  </a:ext>
                </a:extLst>
              </xdr:cNvPr>
              <xdr:cNvSpPr txBox="1"/>
            </xdr:nvSpPr>
            <xdr:spPr>
              <a:xfrm>
                <a:off x="11368624" y="12479865"/>
                <a:ext cx="3810000" cy="1278468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Excluded Direct Care Costs:</a:t>
                </a:r>
              </a:p>
              <a:p>
                <a:r>
                  <a:rPr lang="en-US" sz="1100" b="1" u="none" baseline="0"/>
                  <a:t>There are some Direct Costs that must be excluded from any calculation for Admin/Indirect Costs. These costs include anything associated with Direct Patient Care (Labs, Oral Health, etc.) and any Rent, Facility Maintenance Fees, Utilities, etc.</a:t>
                </a:r>
              </a:p>
            </xdr:txBody>
          </xdr:sp>
          <xdr:sp macro="" textlink="">
            <xdr:nvSpPr>
              <xdr:cNvPr id="51" name="TextBox 50">
                <a:extLst>
                  <a:ext uri="{FF2B5EF4-FFF2-40B4-BE49-F238E27FC236}">
                    <a16:creationId xmlns:a16="http://schemas.microsoft.com/office/drawing/2014/main" id="{00000000-0008-0000-0F00-000033000000}"/>
                  </a:ext>
                </a:extLst>
              </xdr:cNvPr>
              <xdr:cNvSpPr txBox="1"/>
            </xdr:nvSpPr>
            <xdr:spPr>
              <a:xfrm>
                <a:off x="11326291" y="15242131"/>
                <a:ext cx="3164417" cy="728122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the Aministrative</a:t>
                </a:r>
                <a:r>
                  <a:rPr lang="en-US" sz="1100" b="1" baseline="0"/>
                  <a:t> Section if you chose "Cost Allocation" or "Other" for Question #1 on the "!!Complete First!!" tab.</a:t>
                </a:r>
                <a:endParaRPr lang="en-US" sz="1100" b="1"/>
              </a:p>
            </xdr:txBody>
          </xdr:sp>
          <xdr:sp macro="" textlink="">
            <xdr:nvSpPr>
              <xdr:cNvPr id="52" name="TextBox 51">
                <a:extLst>
                  <a:ext uri="{FF2B5EF4-FFF2-40B4-BE49-F238E27FC236}">
                    <a16:creationId xmlns:a16="http://schemas.microsoft.com/office/drawing/2014/main" id="{00000000-0008-0000-0F00-000034000000}"/>
                  </a:ext>
                </a:extLst>
              </xdr:cNvPr>
              <xdr:cNvSpPr txBox="1"/>
            </xdr:nvSpPr>
            <xdr:spPr>
              <a:xfrm>
                <a:off x="11319943" y="16114187"/>
                <a:ext cx="3810000" cy="670988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none" baseline="0"/>
                  <a:t>**Same Instructions For Entering Salary and Fringe In the Administrative Section as is listed above in the Direct Cost Section.</a:t>
                </a:r>
              </a:p>
            </xdr:txBody>
          </xdr:sp>
          <xdr:sp macro="" textlink="">
            <xdr:nvSpPr>
              <xdr:cNvPr id="53" name="TextBox 52">
                <a:extLst>
                  <a:ext uri="{FF2B5EF4-FFF2-40B4-BE49-F238E27FC236}">
                    <a16:creationId xmlns:a16="http://schemas.microsoft.com/office/drawing/2014/main" id="{00000000-0008-0000-0F00-000035000000}"/>
                  </a:ext>
                </a:extLst>
              </xdr:cNvPr>
              <xdr:cNvSpPr txBox="1"/>
            </xdr:nvSpPr>
            <xdr:spPr>
              <a:xfrm>
                <a:off x="11341107" y="18008615"/>
                <a:ext cx="3164417" cy="728122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the Other Aministrative</a:t>
                </a:r>
                <a:r>
                  <a:rPr lang="en-US" sz="1100" b="1" baseline="0"/>
                  <a:t> Section for those Admin/Indirect Costs that are not associated with Salary anf Fringe</a:t>
                </a:r>
                <a:endParaRPr lang="en-US" sz="1100" b="1"/>
              </a:p>
            </xdr:txBody>
          </xdr:sp>
          <xdr:sp macro="" textlink="">
            <xdr:nvSpPr>
              <xdr:cNvPr id="54" name="TextBox 53">
                <a:extLst>
                  <a:ext uri="{FF2B5EF4-FFF2-40B4-BE49-F238E27FC236}">
                    <a16:creationId xmlns:a16="http://schemas.microsoft.com/office/drawing/2014/main" id="{00000000-0008-0000-0F00-000036000000}"/>
                  </a:ext>
                </a:extLst>
              </xdr:cNvPr>
              <xdr:cNvSpPr txBox="1"/>
            </xdr:nvSpPr>
            <xdr:spPr>
              <a:xfrm>
                <a:off x="11362265" y="20157011"/>
                <a:ext cx="3164417" cy="728122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Cell D103 if your requested Admin Cost percentage happens to be different for each service category.</a:t>
                </a:r>
              </a:p>
            </xdr:txBody>
          </xdr:sp>
          <xdr:sp macro="" textlink="">
            <xdr:nvSpPr>
              <xdr:cNvPr id="55" name="TextBox 54">
                <a:extLst>
                  <a:ext uri="{FF2B5EF4-FFF2-40B4-BE49-F238E27FC236}">
                    <a16:creationId xmlns:a16="http://schemas.microsoft.com/office/drawing/2014/main" id="{00000000-0008-0000-0F00-000037000000}"/>
                  </a:ext>
                </a:extLst>
              </xdr:cNvPr>
              <xdr:cNvSpPr txBox="1"/>
            </xdr:nvSpPr>
            <xdr:spPr>
              <a:xfrm>
                <a:off x="11377093" y="23166920"/>
                <a:ext cx="3164417" cy="550333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This Section is the Detailed Narrative Portion of the Budget For the Staff Assigned to the Grant.</a:t>
                </a:r>
              </a:p>
            </xdr:txBody>
          </xdr:sp>
          <xdr:sp macro="" textlink="">
            <xdr:nvSpPr>
              <xdr:cNvPr id="56" name="TextBox 55">
                <a:extLst>
                  <a:ext uri="{FF2B5EF4-FFF2-40B4-BE49-F238E27FC236}">
                    <a16:creationId xmlns:a16="http://schemas.microsoft.com/office/drawing/2014/main" id="{00000000-0008-0000-0F00-000038000000}"/>
                  </a:ext>
                </a:extLst>
              </xdr:cNvPr>
              <xdr:cNvSpPr txBox="1"/>
            </xdr:nvSpPr>
            <xdr:spPr>
              <a:xfrm>
                <a:off x="11377095" y="23992421"/>
                <a:ext cx="3810000" cy="1397005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Position Description Detail:</a:t>
                </a:r>
                <a:endParaRPr lang="en-US" sz="1100" b="1" u="none"/>
              </a:p>
              <a:p>
                <a:r>
                  <a:rPr lang="en-US" sz="1100" b="1" u="none"/>
                  <a:t>For Each Staff Member assigned to the grant, select their position title from the Drop Down box in</a:t>
                </a:r>
                <a:r>
                  <a:rPr lang="en-US" sz="1100" b="1" u="none" baseline="0"/>
                  <a:t> Column C. In the position Description Detail, include the Staff Member's name and a detailed description of the position as it relates to the Ryan White  grant.</a:t>
                </a:r>
                <a:endParaRPr lang="en-US" sz="1100" b="1" u="none"/>
              </a:p>
            </xdr:txBody>
          </xdr:sp>
          <xdr:sp macro="" textlink="">
            <xdr:nvSpPr>
              <xdr:cNvPr id="57" name="TextBox 56">
                <a:extLst>
                  <a:ext uri="{FF2B5EF4-FFF2-40B4-BE49-F238E27FC236}">
                    <a16:creationId xmlns:a16="http://schemas.microsoft.com/office/drawing/2014/main" id="{00000000-0008-0000-0F00-000039000000}"/>
                  </a:ext>
                </a:extLst>
              </xdr:cNvPr>
              <xdr:cNvSpPr txBox="1"/>
            </xdr:nvSpPr>
            <xdr:spPr>
              <a:xfrm>
                <a:off x="11391916" y="26326283"/>
                <a:ext cx="3810000" cy="978760"/>
              </a:xfrm>
              <a:prstGeom prst="rect">
                <a:avLst/>
              </a:prstGeom>
              <a:solidFill>
                <a:schemeClr val="lt1"/>
              </a:solidFill>
              <a:ln w="25400" cmpd="sng">
                <a:solidFill>
                  <a:srgbClr val="92D050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 baseline="0"/>
                  <a:t>Administrative Personnel Position Description:</a:t>
                </a:r>
              </a:p>
              <a:p>
                <a:r>
                  <a:rPr lang="en-US" sz="1100" b="1" u="none" baseline="0"/>
                  <a:t>Continue scrolling down to input any position descriptions for any staff who were listed in the Administrative Cost Section and follow the same instructions as above.</a:t>
                </a:r>
              </a:p>
              <a:p>
                <a:endParaRPr lang="en-US" sz="1100" b="1" u="none"/>
              </a:p>
            </xdr:txBody>
          </xdr:sp>
        </xdr:grpSp>
      </xdr:grpSp>
      <xdr:grpSp>
        <xdr:nvGrpSpPr>
          <xdr:cNvPr id="36" name="Group 35">
            <a:extLst>
              <a:ext uri="{FF2B5EF4-FFF2-40B4-BE49-F238E27FC236}">
                <a16:creationId xmlns:a16="http://schemas.microsoft.com/office/drawing/2014/main" id="{00000000-0008-0000-0F00-000024000000}"/>
              </a:ext>
            </a:extLst>
          </xdr:cNvPr>
          <xdr:cNvGrpSpPr/>
        </xdr:nvGrpSpPr>
        <xdr:grpSpPr>
          <a:xfrm>
            <a:off x="11145149" y="27613162"/>
            <a:ext cx="1905599" cy="10621469"/>
            <a:chOff x="11145149" y="27613162"/>
            <a:chExt cx="1905599" cy="10621469"/>
          </a:xfrm>
        </xdr:grpSpPr>
        <xdr:sp macro="" textlink="">
          <xdr:nvSpPr>
            <xdr:cNvPr id="37" name="Right Arrow 36">
              <a:extLst>
                <a:ext uri="{FF2B5EF4-FFF2-40B4-BE49-F238E27FC236}">
                  <a16:creationId xmlns:a16="http://schemas.microsoft.com/office/drawing/2014/main" id="{00000000-0008-0000-0F00-000025000000}"/>
                </a:ext>
              </a:extLst>
            </xdr:cNvPr>
            <xdr:cNvSpPr/>
          </xdr:nvSpPr>
          <xdr:spPr>
            <a:xfrm rot="5400000">
              <a:off x="12460319" y="28083186"/>
              <a:ext cx="1026584" cy="86535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38" name="Right Arrow 37">
              <a:extLst>
                <a:ext uri="{FF2B5EF4-FFF2-40B4-BE49-F238E27FC236}">
                  <a16:creationId xmlns:a16="http://schemas.microsoft.com/office/drawing/2014/main" id="{00000000-0008-0000-0F00-000026000000}"/>
                </a:ext>
              </a:extLst>
            </xdr:cNvPr>
            <xdr:cNvSpPr/>
          </xdr:nvSpPr>
          <xdr:spPr>
            <a:xfrm rot="5400000">
              <a:off x="12481365" y="30601821"/>
              <a:ext cx="1026584" cy="95250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39" name="Right Arrow 38">
              <a:extLst>
                <a:ext uri="{FF2B5EF4-FFF2-40B4-BE49-F238E27FC236}">
                  <a16:creationId xmlns:a16="http://schemas.microsoft.com/office/drawing/2014/main" id="{00000000-0008-0000-0F00-000027000000}"/>
                </a:ext>
              </a:extLst>
            </xdr:cNvPr>
            <xdr:cNvSpPr/>
          </xdr:nvSpPr>
          <xdr:spPr>
            <a:xfrm rot="5400000">
              <a:off x="12485597" y="35992956"/>
              <a:ext cx="1026584" cy="95250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40" name="Right Arrow 39">
              <a:extLst>
                <a:ext uri="{FF2B5EF4-FFF2-40B4-BE49-F238E27FC236}">
                  <a16:creationId xmlns:a16="http://schemas.microsoft.com/office/drawing/2014/main" id="{00000000-0008-0000-0F00-000028000000}"/>
                </a:ext>
              </a:extLst>
            </xdr:cNvPr>
            <xdr:cNvSpPr/>
          </xdr:nvSpPr>
          <xdr:spPr>
            <a:xfrm rot="10800000">
              <a:off x="11145149" y="38139381"/>
              <a:ext cx="1023471" cy="95250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41" name="Right Arrow 40">
              <a:extLst>
                <a:ext uri="{FF2B5EF4-FFF2-40B4-BE49-F238E27FC236}">
                  <a16:creationId xmlns:a16="http://schemas.microsoft.com/office/drawing/2014/main" id="{00000000-0008-0000-0F00-000029000000}"/>
                </a:ext>
              </a:extLst>
            </xdr:cNvPr>
            <xdr:cNvSpPr/>
          </xdr:nvSpPr>
          <xdr:spPr>
            <a:xfrm rot="5400000">
              <a:off x="12489831" y="33171431"/>
              <a:ext cx="1026584" cy="95250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130966</xdr:colOff>
      <xdr:row>5</xdr:row>
      <xdr:rowOff>23806</xdr:rowOff>
    </xdr:from>
    <xdr:to>
      <xdr:col>17</xdr:col>
      <xdr:colOff>480498</xdr:colOff>
      <xdr:row>195</xdr:row>
      <xdr:rowOff>8623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10389391" y="1166806"/>
          <a:ext cx="5216807" cy="35198742"/>
          <a:chOff x="10126381" y="1187214"/>
          <a:chExt cx="5003320" cy="37047417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GrpSpPr/>
        </xdr:nvGrpSpPr>
        <xdr:grpSpPr>
          <a:xfrm>
            <a:off x="10126381" y="1187214"/>
            <a:ext cx="5003320" cy="26171991"/>
            <a:chOff x="10149416" y="1174763"/>
            <a:chExt cx="5052500" cy="26130280"/>
          </a:xfrm>
        </xdr:grpSpPr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00000000-0008-0000-0400-00000A000000}"/>
                </a:ext>
              </a:extLst>
            </xdr:cNvPr>
            <xdr:cNvGrpSpPr/>
          </xdr:nvGrpSpPr>
          <xdr:grpSpPr>
            <a:xfrm>
              <a:off x="10149416" y="1238250"/>
              <a:ext cx="1090095" cy="22087412"/>
              <a:chOff x="10149416" y="1238250"/>
              <a:chExt cx="1090095" cy="22087412"/>
            </a:xfrm>
          </xdr:grpSpPr>
          <xdr:sp macro="" textlink="">
            <xdr:nvSpPr>
              <xdr:cNvPr id="26" name="Right Arrow 25">
                <a:extLst>
                  <a:ext uri="{FF2B5EF4-FFF2-40B4-BE49-F238E27FC236}">
                    <a16:creationId xmlns:a16="http://schemas.microsoft.com/office/drawing/2014/main" id="{00000000-0008-0000-0400-00001A000000}"/>
                  </a:ext>
                </a:extLst>
              </xdr:cNvPr>
              <xdr:cNvSpPr/>
            </xdr:nvSpPr>
            <xdr:spPr>
              <a:xfrm rot="10800000">
                <a:off x="10149416" y="1238250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27" name="Right Arrow 26">
                <a:extLst>
                  <a:ext uri="{FF2B5EF4-FFF2-40B4-BE49-F238E27FC236}">
                    <a16:creationId xmlns:a16="http://schemas.microsoft.com/office/drawing/2014/main" id="{00000000-0008-0000-0400-00001B000000}"/>
                  </a:ext>
                </a:extLst>
              </xdr:cNvPr>
              <xdr:cNvSpPr/>
            </xdr:nvSpPr>
            <xdr:spPr>
              <a:xfrm rot="10800000">
                <a:off x="10174818" y="9169408"/>
                <a:ext cx="990597" cy="101591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28" name="Right Arrow 27">
                <a:extLst>
                  <a:ext uri="{FF2B5EF4-FFF2-40B4-BE49-F238E27FC236}">
                    <a16:creationId xmlns:a16="http://schemas.microsoft.com/office/drawing/2014/main" id="{00000000-0008-0000-0400-00001C000000}"/>
                  </a:ext>
                </a:extLst>
              </xdr:cNvPr>
              <xdr:cNvSpPr/>
            </xdr:nvSpPr>
            <xdr:spPr>
              <a:xfrm rot="10800000">
                <a:off x="10200222" y="11734805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29" name="Right Arrow 28">
                <a:extLst>
                  <a:ext uri="{FF2B5EF4-FFF2-40B4-BE49-F238E27FC236}">
                    <a16:creationId xmlns:a16="http://schemas.microsoft.com/office/drawing/2014/main" id="{00000000-0008-0000-0400-00001D000000}"/>
                  </a:ext>
                </a:extLst>
              </xdr:cNvPr>
              <xdr:cNvSpPr/>
            </xdr:nvSpPr>
            <xdr:spPr>
              <a:xfrm rot="10800000">
                <a:off x="10162124" y="15295032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30" name="Right Arrow 29">
                <a:extLst>
                  <a:ext uri="{FF2B5EF4-FFF2-40B4-BE49-F238E27FC236}">
                    <a16:creationId xmlns:a16="http://schemas.microsoft.com/office/drawing/2014/main" id="{00000000-0008-0000-0400-00001E000000}"/>
                  </a:ext>
                </a:extLst>
              </xdr:cNvPr>
              <xdr:cNvSpPr/>
            </xdr:nvSpPr>
            <xdr:spPr>
              <a:xfrm rot="10800000">
                <a:off x="10187524" y="18072107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31" name="Right Arrow 30">
                <a:extLst>
                  <a:ext uri="{FF2B5EF4-FFF2-40B4-BE49-F238E27FC236}">
                    <a16:creationId xmlns:a16="http://schemas.microsoft.com/office/drawing/2014/main" id="{00000000-0008-0000-0400-00001F000000}"/>
                  </a:ext>
                </a:extLst>
              </xdr:cNvPr>
              <xdr:cNvSpPr/>
            </xdr:nvSpPr>
            <xdr:spPr>
              <a:xfrm rot="10800000">
                <a:off x="10187516" y="20188754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32" name="Right Arrow 31">
                <a:extLst>
                  <a:ext uri="{FF2B5EF4-FFF2-40B4-BE49-F238E27FC236}">
                    <a16:creationId xmlns:a16="http://schemas.microsoft.com/office/drawing/2014/main" id="{00000000-0008-0000-0400-000020000000}"/>
                  </a:ext>
                </a:extLst>
              </xdr:cNvPr>
              <xdr:cNvSpPr/>
            </xdr:nvSpPr>
            <xdr:spPr>
              <a:xfrm rot="10800000">
                <a:off x="10212927" y="23230412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33" name="Right Arrow 32">
                <a:extLst>
                  <a:ext uri="{FF2B5EF4-FFF2-40B4-BE49-F238E27FC236}">
                    <a16:creationId xmlns:a16="http://schemas.microsoft.com/office/drawing/2014/main" id="{00000000-0008-0000-0400-000021000000}"/>
                  </a:ext>
                </a:extLst>
              </xdr:cNvPr>
              <xdr:cNvSpPr/>
            </xdr:nvSpPr>
            <xdr:spPr>
              <a:xfrm rot="10800000">
                <a:off x="10179050" y="5278897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  <xdr:grpSp>
          <xdr:nvGrpSpPr>
            <xdr:cNvPr id="11" name="Group 10">
              <a:extLst>
                <a:ext uri="{FF2B5EF4-FFF2-40B4-BE49-F238E27FC236}">
                  <a16:creationId xmlns:a16="http://schemas.microsoft.com/office/drawing/2014/main" id="{00000000-0008-0000-0400-00000B000000}"/>
                </a:ext>
              </a:extLst>
            </xdr:cNvPr>
            <xdr:cNvGrpSpPr/>
          </xdr:nvGrpSpPr>
          <xdr:grpSpPr>
            <a:xfrm>
              <a:off x="11317823" y="1174763"/>
              <a:ext cx="3884093" cy="26130280"/>
              <a:chOff x="11317823" y="1174763"/>
              <a:chExt cx="3884093" cy="26130280"/>
            </a:xfrm>
          </xdr:grpSpPr>
          <xdr:sp macro="" textlink="">
            <xdr:nvSpPr>
              <xdr:cNvPr id="12" name="TextBox 11">
                <a:extLst>
                  <a:ext uri="{FF2B5EF4-FFF2-40B4-BE49-F238E27FC236}">
                    <a16:creationId xmlns:a16="http://schemas.microsoft.com/office/drawing/2014/main" id="{00000000-0008-0000-0400-00000C000000}"/>
                  </a:ext>
                </a:extLst>
              </xdr:cNvPr>
              <xdr:cNvSpPr txBox="1"/>
            </xdr:nvSpPr>
            <xdr:spPr>
              <a:xfrm>
                <a:off x="11345333" y="1174763"/>
                <a:ext cx="3164417" cy="560916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For All Staff Paid with</a:t>
                </a:r>
                <a:r>
                  <a:rPr lang="en-US" sz="1100" b="1" baseline="0"/>
                  <a:t> Ryan White Funds</a:t>
                </a:r>
                <a:endParaRPr lang="en-US" sz="1100" b="1"/>
              </a:p>
            </xdr:txBody>
          </xdr:sp>
          <xdr:sp macro="" textlink="">
            <xdr:nvSpPr>
              <xdr:cNvPr id="13" name="TextBox 12">
                <a:extLst>
                  <a:ext uri="{FF2B5EF4-FFF2-40B4-BE49-F238E27FC236}">
                    <a16:creationId xmlns:a16="http://schemas.microsoft.com/office/drawing/2014/main" id="{00000000-0008-0000-0400-00000D000000}"/>
                  </a:ext>
                </a:extLst>
              </xdr:cNvPr>
              <xdr:cNvSpPr txBox="1"/>
            </xdr:nvSpPr>
            <xdr:spPr>
              <a:xfrm>
                <a:off x="11366502" y="1820391"/>
                <a:ext cx="3810000" cy="3184183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Personnel Name:</a:t>
                </a:r>
              </a:p>
              <a:p>
                <a:r>
                  <a:rPr lang="en-US" sz="1100" b="1" u="none"/>
                  <a:t>Please use First Initial</a:t>
                </a:r>
                <a:r>
                  <a:rPr lang="en-US" sz="1100" b="1" u="none" baseline="0"/>
                  <a:t> and Last Name Format "M. Johnson"</a:t>
                </a:r>
                <a:endParaRPr lang="en-US" sz="1100" b="1" u="none"/>
              </a:p>
              <a:p>
                <a:endParaRPr lang="en-US" sz="1100" b="1" u="sng"/>
              </a:p>
              <a:p>
                <a:r>
                  <a:rPr lang="en-US" sz="1100" b="1" u="sng"/>
                  <a:t>100% Annual Salary Cost: </a:t>
                </a:r>
                <a:r>
                  <a:rPr lang="en-US" sz="1100" b="1"/>
                  <a:t>This should be the 100% Total amount the Provider Agency anticipates paying </a:t>
                </a:r>
                <a:r>
                  <a:rPr lang="en-US" sz="1100" b="1" baseline="0"/>
                  <a:t>the staff member between 3/1/2023 - 2/29/2024 regardless of the amount they are assigned on the grant. This Total 100% Cost should include any anticipated salary increases.</a:t>
                </a:r>
              </a:p>
              <a:p>
                <a:endParaRPr lang="en-US" sz="1100" b="1" baseline="0"/>
              </a:p>
              <a:p>
                <a:r>
                  <a:rPr lang="en-US" sz="1100" b="1" u="sng" baseline="0"/>
                  <a:t>Total FTE:</a:t>
                </a:r>
                <a:r>
                  <a:rPr lang="en-US" sz="1100" b="1" baseline="0"/>
                  <a:t> This stands for Full Time Employee. If you have an employee who works half time then they would be considered a 0.50 FTE. A full time employee would be 1.00 FTE.</a:t>
                </a:r>
              </a:p>
              <a:p>
                <a:endParaRPr lang="en-US" sz="1100" b="1" baseline="0"/>
              </a:p>
              <a:p>
                <a:r>
                  <a:rPr lang="en-US" sz="1100" b="1" u="sng" baseline="0"/>
                  <a:t>% of FTE on Grant:</a:t>
                </a:r>
                <a:r>
                  <a:rPr lang="en-US" sz="1100" b="1" baseline="0"/>
                  <a:t> For the employee who is a 0.50 FTE who spend all of their time on the grant the percent would be 100%. For the 1.00 FTE who spends 3/4 of their time working on the grant, their percentage would be 75%.</a:t>
                </a:r>
                <a:endParaRPr lang="en-US" sz="1100" b="1"/>
              </a:p>
            </xdr:txBody>
          </xdr:sp>
          <xdr:sp macro="" textlink="">
            <xdr:nvSpPr>
              <xdr:cNvPr id="14" name="TextBox 13">
                <a:extLst>
                  <a:ext uri="{FF2B5EF4-FFF2-40B4-BE49-F238E27FC236}">
                    <a16:creationId xmlns:a16="http://schemas.microsoft.com/office/drawing/2014/main" id="{00000000-0008-0000-0400-00000E000000}"/>
                  </a:ext>
                </a:extLst>
              </xdr:cNvPr>
              <xdr:cNvSpPr txBox="1"/>
            </xdr:nvSpPr>
            <xdr:spPr>
              <a:xfrm>
                <a:off x="11370737" y="5232337"/>
                <a:ext cx="3810000" cy="2239434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Fringe Cost:</a:t>
                </a:r>
              </a:p>
              <a:p>
                <a:r>
                  <a:rPr lang="en-US" sz="1100" b="1" u="none"/>
                  <a:t>1. If</a:t>
                </a:r>
                <a:r>
                  <a:rPr lang="en-US" sz="1100" b="1" u="none" baseline="0"/>
                  <a:t> on the "!!Complete First!!" tab you selected that you would be choosing a Fringe Rate in Question #2 to claim fringe costs you will input that Fringe Rate here in Column G.</a:t>
                </a:r>
              </a:p>
              <a:p>
                <a:endParaRPr lang="en-US" sz="1100" b="1" u="none" baseline="0"/>
              </a:p>
              <a:p>
                <a:r>
                  <a:rPr lang="en-US" sz="1100" b="1" u="none" baseline="0"/>
                  <a:t>2. If you are claiming the Fringe Costs based on actual expenditures then you will complete the 100% Annual Fringe Cost column with the total amount the agency anticipates to pay for that staff member during the grant timeframe. The 100% cost will then calculate against the "% of FTE on Grant" listed above.</a:t>
                </a:r>
                <a:endParaRPr lang="en-US" sz="1100" b="1" u="none"/>
              </a:p>
            </xdr:txBody>
          </xdr:sp>
          <xdr:sp macro="" textlink="">
            <xdr:nvSpPr>
              <xdr:cNvPr id="15" name="TextBox 14">
                <a:extLst>
                  <a:ext uri="{FF2B5EF4-FFF2-40B4-BE49-F238E27FC236}">
                    <a16:creationId xmlns:a16="http://schemas.microsoft.com/office/drawing/2014/main" id="{00000000-0008-0000-0400-00000F000000}"/>
                  </a:ext>
                </a:extLst>
              </xdr:cNvPr>
              <xdr:cNvSpPr txBox="1"/>
            </xdr:nvSpPr>
            <xdr:spPr>
              <a:xfrm>
                <a:off x="11317823" y="9105919"/>
                <a:ext cx="3164417" cy="560916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For Any</a:t>
                </a:r>
                <a:r>
                  <a:rPr lang="en-US" sz="1100" b="1" baseline="0"/>
                  <a:t> Additional Direct Care Costs.</a:t>
                </a:r>
                <a:endParaRPr lang="en-US" sz="1100" b="1"/>
              </a:p>
            </xdr:txBody>
          </xdr:sp>
          <xdr:sp macro="" textlink="">
            <xdr:nvSpPr>
              <xdr:cNvPr id="16" name="TextBox 15">
                <a:extLst>
                  <a:ext uri="{FF2B5EF4-FFF2-40B4-BE49-F238E27FC236}">
                    <a16:creationId xmlns:a16="http://schemas.microsoft.com/office/drawing/2014/main" id="{00000000-0008-0000-0400-000010000000}"/>
                  </a:ext>
                </a:extLst>
              </xdr:cNvPr>
              <xdr:cNvSpPr txBox="1"/>
            </xdr:nvSpPr>
            <xdr:spPr>
              <a:xfrm>
                <a:off x="11332642" y="9798057"/>
                <a:ext cx="3810000" cy="901701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Other Direct Care Costs:</a:t>
                </a:r>
              </a:p>
              <a:p>
                <a:r>
                  <a:rPr lang="en-US" sz="1100" b="1" u="none" baseline="0"/>
                  <a:t>Please choose a category from the drop down list provided in Column C, and add the budgeted amount and a brief explanation of the cost.</a:t>
                </a:r>
              </a:p>
            </xdr:txBody>
          </xdr:sp>
          <xdr:sp macro="" textlink="">
            <xdr:nvSpPr>
              <xdr:cNvPr id="17" name="TextBox 16">
                <a:extLst>
                  <a:ext uri="{FF2B5EF4-FFF2-40B4-BE49-F238E27FC236}">
                    <a16:creationId xmlns:a16="http://schemas.microsoft.com/office/drawing/2014/main" id="{00000000-0008-0000-0400-000011000000}"/>
                  </a:ext>
                </a:extLst>
              </xdr:cNvPr>
              <xdr:cNvSpPr txBox="1"/>
            </xdr:nvSpPr>
            <xdr:spPr>
              <a:xfrm>
                <a:off x="11353805" y="11681895"/>
                <a:ext cx="3164417" cy="690023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For Any</a:t>
                </a:r>
                <a:r>
                  <a:rPr lang="en-US" sz="1100" b="1" baseline="0"/>
                  <a:t> Direct Care Costs that must be excluded from any Admin/Indirect cost calculations.</a:t>
                </a:r>
                <a:endParaRPr lang="en-US" sz="1100" b="1"/>
              </a:p>
            </xdr:txBody>
          </xdr:sp>
          <xdr:sp macro="" textlink="">
            <xdr:nvSpPr>
              <xdr:cNvPr id="18" name="TextBox 17">
                <a:extLst>
                  <a:ext uri="{FF2B5EF4-FFF2-40B4-BE49-F238E27FC236}">
                    <a16:creationId xmlns:a16="http://schemas.microsoft.com/office/drawing/2014/main" id="{00000000-0008-0000-0400-000012000000}"/>
                  </a:ext>
                </a:extLst>
              </xdr:cNvPr>
              <xdr:cNvSpPr txBox="1"/>
            </xdr:nvSpPr>
            <xdr:spPr>
              <a:xfrm>
                <a:off x="11368624" y="12479865"/>
                <a:ext cx="3810000" cy="1278468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Excluded Direct Care Costs:</a:t>
                </a:r>
              </a:p>
              <a:p>
                <a:r>
                  <a:rPr lang="en-US" sz="1100" b="1" u="none" baseline="0"/>
                  <a:t>There are some Direct Costs that must be excluded from any calculation for Admin/Indirect Costs. These costs include anything associated with Direct Patient Care (Labs, Oral Health, etc.) and any Rent, Facility Maintenance Fees, Utilities, etc.</a:t>
                </a:r>
              </a:p>
            </xdr:txBody>
          </xdr:sp>
          <xdr:sp macro="" textlink="">
            <xdr:nvSpPr>
              <xdr:cNvPr id="19" name="TextBox 18">
                <a:extLst>
                  <a:ext uri="{FF2B5EF4-FFF2-40B4-BE49-F238E27FC236}">
                    <a16:creationId xmlns:a16="http://schemas.microsoft.com/office/drawing/2014/main" id="{00000000-0008-0000-0400-000013000000}"/>
                  </a:ext>
                </a:extLst>
              </xdr:cNvPr>
              <xdr:cNvSpPr txBox="1"/>
            </xdr:nvSpPr>
            <xdr:spPr>
              <a:xfrm>
                <a:off x="11326291" y="15242131"/>
                <a:ext cx="3164417" cy="728122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the Aministrative</a:t>
                </a:r>
                <a:r>
                  <a:rPr lang="en-US" sz="1100" b="1" baseline="0"/>
                  <a:t> Section if you chose "Cost Allocation" or "Other" for Question #1 on the "!!Complete First!!" tab.</a:t>
                </a:r>
                <a:endParaRPr lang="en-US" sz="1100" b="1"/>
              </a:p>
            </xdr:txBody>
          </xdr:sp>
          <xdr:sp macro="" textlink="">
            <xdr:nvSpPr>
              <xdr:cNvPr id="20" name="TextBox 19">
                <a:extLst>
                  <a:ext uri="{FF2B5EF4-FFF2-40B4-BE49-F238E27FC236}">
                    <a16:creationId xmlns:a16="http://schemas.microsoft.com/office/drawing/2014/main" id="{00000000-0008-0000-0400-000014000000}"/>
                  </a:ext>
                </a:extLst>
              </xdr:cNvPr>
              <xdr:cNvSpPr txBox="1"/>
            </xdr:nvSpPr>
            <xdr:spPr>
              <a:xfrm>
                <a:off x="11319943" y="16114187"/>
                <a:ext cx="3810000" cy="670988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none" baseline="0"/>
                  <a:t>**Same Instructions For Entering Salary and Fringe In the Administrative Section as is listed above in the Direct Cost Section.</a:t>
                </a:r>
              </a:p>
            </xdr:txBody>
          </xdr:sp>
          <xdr:sp macro="" textlink="">
            <xdr:nvSpPr>
              <xdr:cNvPr id="21" name="TextBox 20">
                <a:extLst>
                  <a:ext uri="{FF2B5EF4-FFF2-40B4-BE49-F238E27FC236}">
                    <a16:creationId xmlns:a16="http://schemas.microsoft.com/office/drawing/2014/main" id="{00000000-0008-0000-0400-000015000000}"/>
                  </a:ext>
                </a:extLst>
              </xdr:cNvPr>
              <xdr:cNvSpPr txBox="1"/>
            </xdr:nvSpPr>
            <xdr:spPr>
              <a:xfrm>
                <a:off x="11341107" y="18008615"/>
                <a:ext cx="3164417" cy="728122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the Other Aministrative</a:t>
                </a:r>
                <a:r>
                  <a:rPr lang="en-US" sz="1100" b="1" baseline="0"/>
                  <a:t> Section for those Admin/Indirect Costs that are not associated with Salary anf Fringe</a:t>
                </a:r>
                <a:endParaRPr lang="en-US" sz="1100" b="1"/>
              </a:p>
            </xdr:txBody>
          </xdr:sp>
          <xdr:sp macro="" textlink="">
            <xdr:nvSpPr>
              <xdr:cNvPr id="22" name="TextBox 21">
                <a:extLst>
                  <a:ext uri="{FF2B5EF4-FFF2-40B4-BE49-F238E27FC236}">
                    <a16:creationId xmlns:a16="http://schemas.microsoft.com/office/drawing/2014/main" id="{00000000-0008-0000-0400-000016000000}"/>
                  </a:ext>
                </a:extLst>
              </xdr:cNvPr>
              <xdr:cNvSpPr txBox="1"/>
            </xdr:nvSpPr>
            <xdr:spPr>
              <a:xfrm>
                <a:off x="11362265" y="20157011"/>
                <a:ext cx="3164417" cy="728122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Cell D103 if your requested Admin Cost percentage happens to be different for each service category.</a:t>
                </a:r>
              </a:p>
            </xdr:txBody>
          </xdr:sp>
          <xdr:sp macro="" textlink="">
            <xdr:nvSpPr>
              <xdr:cNvPr id="23" name="TextBox 22">
                <a:extLst>
                  <a:ext uri="{FF2B5EF4-FFF2-40B4-BE49-F238E27FC236}">
                    <a16:creationId xmlns:a16="http://schemas.microsoft.com/office/drawing/2014/main" id="{00000000-0008-0000-0400-000017000000}"/>
                  </a:ext>
                </a:extLst>
              </xdr:cNvPr>
              <xdr:cNvSpPr txBox="1"/>
            </xdr:nvSpPr>
            <xdr:spPr>
              <a:xfrm>
                <a:off x="11377093" y="23166920"/>
                <a:ext cx="3164417" cy="550333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This Section is the Detailed Narrative Portion of the Budget For the Staff Assigned to the Grant.</a:t>
                </a:r>
              </a:p>
            </xdr:txBody>
          </xdr:sp>
          <xdr:sp macro="" textlink="">
            <xdr:nvSpPr>
              <xdr:cNvPr id="24" name="TextBox 23">
                <a:extLst>
                  <a:ext uri="{FF2B5EF4-FFF2-40B4-BE49-F238E27FC236}">
                    <a16:creationId xmlns:a16="http://schemas.microsoft.com/office/drawing/2014/main" id="{00000000-0008-0000-0400-000018000000}"/>
                  </a:ext>
                </a:extLst>
              </xdr:cNvPr>
              <xdr:cNvSpPr txBox="1"/>
            </xdr:nvSpPr>
            <xdr:spPr>
              <a:xfrm>
                <a:off x="11377095" y="23992421"/>
                <a:ext cx="3810000" cy="1397005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Position Description Detail:</a:t>
                </a:r>
                <a:endParaRPr lang="en-US" sz="1100" b="1" u="none"/>
              </a:p>
              <a:p>
                <a:r>
                  <a:rPr lang="en-US" sz="1100" b="1" u="none"/>
                  <a:t>For Each Staff Member assigned to the grant, select their position title from the Drop Down box in</a:t>
                </a:r>
                <a:r>
                  <a:rPr lang="en-US" sz="1100" b="1" u="none" baseline="0"/>
                  <a:t> Column C. In the position Description Detail, include the Staff Member's name and a detailed description of the position as it relates to the Ryan White  grant.</a:t>
                </a:r>
                <a:endParaRPr lang="en-US" sz="1100" b="1" u="none"/>
              </a:p>
            </xdr:txBody>
          </xdr:sp>
          <xdr:sp macro="" textlink="">
            <xdr:nvSpPr>
              <xdr:cNvPr id="25" name="TextBox 24">
                <a:extLst>
                  <a:ext uri="{FF2B5EF4-FFF2-40B4-BE49-F238E27FC236}">
                    <a16:creationId xmlns:a16="http://schemas.microsoft.com/office/drawing/2014/main" id="{00000000-0008-0000-0400-000019000000}"/>
                  </a:ext>
                </a:extLst>
              </xdr:cNvPr>
              <xdr:cNvSpPr txBox="1"/>
            </xdr:nvSpPr>
            <xdr:spPr>
              <a:xfrm>
                <a:off x="11391916" y="26326283"/>
                <a:ext cx="3810000" cy="978760"/>
              </a:xfrm>
              <a:prstGeom prst="rect">
                <a:avLst/>
              </a:prstGeom>
              <a:solidFill>
                <a:schemeClr val="lt1"/>
              </a:solidFill>
              <a:ln w="25400" cmpd="sng">
                <a:solidFill>
                  <a:srgbClr val="92D050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 baseline="0"/>
                  <a:t>Administrative Personnel Position Description:</a:t>
                </a:r>
              </a:p>
              <a:p>
                <a:r>
                  <a:rPr lang="en-US" sz="1100" b="1" u="none" baseline="0"/>
                  <a:t>Continue scrolling down to input any position descriptions for any staff who were listed in the Administrative Cost Section and follow the same instructions as above.</a:t>
                </a:r>
              </a:p>
              <a:p>
                <a:endParaRPr lang="en-US" sz="1100" b="1" u="none"/>
              </a:p>
            </xdr:txBody>
          </xdr:sp>
        </xdr:grpSp>
      </xdr:grp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GrpSpPr/>
        </xdr:nvGrpSpPr>
        <xdr:grpSpPr>
          <a:xfrm>
            <a:off x="11145149" y="27613162"/>
            <a:ext cx="1905599" cy="10621469"/>
            <a:chOff x="11145149" y="27613162"/>
            <a:chExt cx="1905599" cy="10621469"/>
          </a:xfrm>
        </xdr:grpSpPr>
        <xdr:sp macro="" textlink="">
          <xdr:nvSpPr>
            <xdr:cNvPr id="5" name="Right Arrow 4">
              <a:extLst>
                <a:ext uri="{FF2B5EF4-FFF2-40B4-BE49-F238E27FC236}">
                  <a16:creationId xmlns:a16="http://schemas.microsoft.com/office/drawing/2014/main" id="{00000000-0008-0000-0400-000005000000}"/>
                </a:ext>
              </a:extLst>
            </xdr:cNvPr>
            <xdr:cNvSpPr/>
          </xdr:nvSpPr>
          <xdr:spPr>
            <a:xfrm rot="5400000">
              <a:off x="12460319" y="28083186"/>
              <a:ext cx="1026584" cy="86535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6" name="Right Arrow 5">
              <a:extLst>
                <a:ext uri="{FF2B5EF4-FFF2-40B4-BE49-F238E27FC236}">
                  <a16:creationId xmlns:a16="http://schemas.microsoft.com/office/drawing/2014/main" id="{00000000-0008-0000-0400-000006000000}"/>
                </a:ext>
              </a:extLst>
            </xdr:cNvPr>
            <xdr:cNvSpPr/>
          </xdr:nvSpPr>
          <xdr:spPr>
            <a:xfrm rot="5400000">
              <a:off x="12481365" y="30601821"/>
              <a:ext cx="1026584" cy="95250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7" name="Right Arrow 6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/>
          </xdr:nvSpPr>
          <xdr:spPr>
            <a:xfrm rot="5400000">
              <a:off x="12485597" y="35992956"/>
              <a:ext cx="1026584" cy="95250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8" name="Right Arrow 7">
              <a:extLst>
                <a:ext uri="{FF2B5EF4-FFF2-40B4-BE49-F238E27FC236}">
                  <a16:creationId xmlns:a16="http://schemas.microsoft.com/office/drawing/2014/main" id="{00000000-0008-0000-0400-000008000000}"/>
                </a:ext>
              </a:extLst>
            </xdr:cNvPr>
            <xdr:cNvSpPr/>
          </xdr:nvSpPr>
          <xdr:spPr>
            <a:xfrm rot="10800000">
              <a:off x="11145149" y="38139381"/>
              <a:ext cx="1023471" cy="95250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9" name="Right Arrow 8">
              <a:extLst>
                <a:ext uri="{FF2B5EF4-FFF2-40B4-BE49-F238E27FC236}">
                  <a16:creationId xmlns:a16="http://schemas.microsoft.com/office/drawing/2014/main" id="{00000000-0008-0000-0400-000009000000}"/>
                </a:ext>
              </a:extLst>
            </xdr:cNvPr>
            <xdr:cNvSpPr/>
          </xdr:nvSpPr>
          <xdr:spPr>
            <a:xfrm rot="5400000">
              <a:off x="12489831" y="33171431"/>
              <a:ext cx="1026584" cy="95250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142884</xdr:colOff>
      <xdr:row>5</xdr:row>
      <xdr:rowOff>35718</xdr:rowOff>
    </xdr:from>
    <xdr:to>
      <xdr:col>17</xdr:col>
      <xdr:colOff>492416</xdr:colOff>
      <xdr:row>195</xdr:row>
      <xdr:rowOff>20535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10401309" y="1178718"/>
          <a:ext cx="5216807" cy="35198742"/>
          <a:chOff x="10126381" y="1187214"/>
          <a:chExt cx="5003320" cy="37047417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GrpSpPr/>
        </xdr:nvGrpSpPr>
        <xdr:grpSpPr>
          <a:xfrm>
            <a:off x="10126381" y="1187214"/>
            <a:ext cx="5003320" cy="26171991"/>
            <a:chOff x="10149416" y="1174763"/>
            <a:chExt cx="5052500" cy="26130280"/>
          </a:xfrm>
        </xdr:grpSpPr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00000000-0008-0000-0500-00000A000000}"/>
                </a:ext>
              </a:extLst>
            </xdr:cNvPr>
            <xdr:cNvGrpSpPr/>
          </xdr:nvGrpSpPr>
          <xdr:grpSpPr>
            <a:xfrm>
              <a:off x="10149416" y="1238250"/>
              <a:ext cx="1090095" cy="22087412"/>
              <a:chOff x="10149416" y="1238250"/>
              <a:chExt cx="1090095" cy="22087412"/>
            </a:xfrm>
          </xdr:grpSpPr>
          <xdr:sp macro="" textlink="">
            <xdr:nvSpPr>
              <xdr:cNvPr id="26" name="Right Arrow 25">
                <a:extLst>
                  <a:ext uri="{FF2B5EF4-FFF2-40B4-BE49-F238E27FC236}">
                    <a16:creationId xmlns:a16="http://schemas.microsoft.com/office/drawing/2014/main" id="{00000000-0008-0000-0500-00001A000000}"/>
                  </a:ext>
                </a:extLst>
              </xdr:cNvPr>
              <xdr:cNvSpPr/>
            </xdr:nvSpPr>
            <xdr:spPr>
              <a:xfrm rot="10800000">
                <a:off x="10149416" y="1238250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27" name="Right Arrow 26">
                <a:extLst>
                  <a:ext uri="{FF2B5EF4-FFF2-40B4-BE49-F238E27FC236}">
                    <a16:creationId xmlns:a16="http://schemas.microsoft.com/office/drawing/2014/main" id="{00000000-0008-0000-0500-00001B000000}"/>
                  </a:ext>
                </a:extLst>
              </xdr:cNvPr>
              <xdr:cNvSpPr/>
            </xdr:nvSpPr>
            <xdr:spPr>
              <a:xfrm rot="10800000">
                <a:off x="10174818" y="9169408"/>
                <a:ext cx="990597" cy="101591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28" name="Right Arrow 27">
                <a:extLst>
                  <a:ext uri="{FF2B5EF4-FFF2-40B4-BE49-F238E27FC236}">
                    <a16:creationId xmlns:a16="http://schemas.microsoft.com/office/drawing/2014/main" id="{00000000-0008-0000-0500-00001C000000}"/>
                  </a:ext>
                </a:extLst>
              </xdr:cNvPr>
              <xdr:cNvSpPr/>
            </xdr:nvSpPr>
            <xdr:spPr>
              <a:xfrm rot="10800000">
                <a:off x="10200222" y="11734805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29" name="Right Arrow 28">
                <a:extLst>
                  <a:ext uri="{FF2B5EF4-FFF2-40B4-BE49-F238E27FC236}">
                    <a16:creationId xmlns:a16="http://schemas.microsoft.com/office/drawing/2014/main" id="{00000000-0008-0000-0500-00001D000000}"/>
                  </a:ext>
                </a:extLst>
              </xdr:cNvPr>
              <xdr:cNvSpPr/>
            </xdr:nvSpPr>
            <xdr:spPr>
              <a:xfrm rot="10800000">
                <a:off x="10162124" y="15295032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30" name="Right Arrow 29">
                <a:extLst>
                  <a:ext uri="{FF2B5EF4-FFF2-40B4-BE49-F238E27FC236}">
                    <a16:creationId xmlns:a16="http://schemas.microsoft.com/office/drawing/2014/main" id="{00000000-0008-0000-0500-00001E000000}"/>
                  </a:ext>
                </a:extLst>
              </xdr:cNvPr>
              <xdr:cNvSpPr/>
            </xdr:nvSpPr>
            <xdr:spPr>
              <a:xfrm rot="10800000">
                <a:off x="10187524" y="18072107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31" name="Right Arrow 30">
                <a:extLst>
                  <a:ext uri="{FF2B5EF4-FFF2-40B4-BE49-F238E27FC236}">
                    <a16:creationId xmlns:a16="http://schemas.microsoft.com/office/drawing/2014/main" id="{00000000-0008-0000-0500-00001F000000}"/>
                  </a:ext>
                </a:extLst>
              </xdr:cNvPr>
              <xdr:cNvSpPr/>
            </xdr:nvSpPr>
            <xdr:spPr>
              <a:xfrm rot="10800000">
                <a:off x="10187516" y="20188754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32" name="Right Arrow 31">
                <a:extLst>
                  <a:ext uri="{FF2B5EF4-FFF2-40B4-BE49-F238E27FC236}">
                    <a16:creationId xmlns:a16="http://schemas.microsoft.com/office/drawing/2014/main" id="{00000000-0008-0000-0500-000020000000}"/>
                  </a:ext>
                </a:extLst>
              </xdr:cNvPr>
              <xdr:cNvSpPr/>
            </xdr:nvSpPr>
            <xdr:spPr>
              <a:xfrm rot="10800000">
                <a:off x="10212927" y="23230412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33" name="Right Arrow 32">
                <a:extLst>
                  <a:ext uri="{FF2B5EF4-FFF2-40B4-BE49-F238E27FC236}">
                    <a16:creationId xmlns:a16="http://schemas.microsoft.com/office/drawing/2014/main" id="{00000000-0008-0000-0500-000021000000}"/>
                  </a:ext>
                </a:extLst>
              </xdr:cNvPr>
              <xdr:cNvSpPr/>
            </xdr:nvSpPr>
            <xdr:spPr>
              <a:xfrm rot="10800000">
                <a:off x="10179050" y="5278897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  <xdr:grpSp>
          <xdr:nvGrpSpPr>
            <xdr:cNvPr id="11" name="Group 10">
              <a:extLst>
                <a:ext uri="{FF2B5EF4-FFF2-40B4-BE49-F238E27FC236}">
                  <a16:creationId xmlns:a16="http://schemas.microsoft.com/office/drawing/2014/main" id="{00000000-0008-0000-0500-00000B000000}"/>
                </a:ext>
              </a:extLst>
            </xdr:cNvPr>
            <xdr:cNvGrpSpPr/>
          </xdr:nvGrpSpPr>
          <xdr:grpSpPr>
            <a:xfrm>
              <a:off x="11317823" y="1174763"/>
              <a:ext cx="3884093" cy="26130280"/>
              <a:chOff x="11317823" y="1174763"/>
              <a:chExt cx="3884093" cy="26130280"/>
            </a:xfrm>
          </xdr:grpSpPr>
          <xdr:sp macro="" textlink="">
            <xdr:nvSpPr>
              <xdr:cNvPr id="12" name="TextBox 11">
                <a:extLst>
                  <a:ext uri="{FF2B5EF4-FFF2-40B4-BE49-F238E27FC236}">
                    <a16:creationId xmlns:a16="http://schemas.microsoft.com/office/drawing/2014/main" id="{00000000-0008-0000-0500-00000C000000}"/>
                  </a:ext>
                </a:extLst>
              </xdr:cNvPr>
              <xdr:cNvSpPr txBox="1"/>
            </xdr:nvSpPr>
            <xdr:spPr>
              <a:xfrm>
                <a:off x="11345333" y="1174763"/>
                <a:ext cx="3164417" cy="560916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For All Staff Paid with</a:t>
                </a:r>
                <a:r>
                  <a:rPr lang="en-US" sz="1100" b="1" baseline="0"/>
                  <a:t> Ryan White Funds</a:t>
                </a:r>
                <a:endParaRPr lang="en-US" sz="1100" b="1"/>
              </a:p>
            </xdr:txBody>
          </xdr:sp>
          <xdr:sp macro="" textlink="">
            <xdr:nvSpPr>
              <xdr:cNvPr id="13" name="TextBox 12">
                <a:extLst>
                  <a:ext uri="{FF2B5EF4-FFF2-40B4-BE49-F238E27FC236}">
                    <a16:creationId xmlns:a16="http://schemas.microsoft.com/office/drawing/2014/main" id="{00000000-0008-0000-0500-00000D000000}"/>
                  </a:ext>
                </a:extLst>
              </xdr:cNvPr>
              <xdr:cNvSpPr txBox="1"/>
            </xdr:nvSpPr>
            <xdr:spPr>
              <a:xfrm>
                <a:off x="11366502" y="1820391"/>
                <a:ext cx="3810000" cy="3184183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Personnel Name:</a:t>
                </a:r>
              </a:p>
              <a:p>
                <a:r>
                  <a:rPr lang="en-US" sz="1100" b="1" u="none"/>
                  <a:t>Please use First Initial</a:t>
                </a:r>
                <a:r>
                  <a:rPr lang="en-US" sz="1100" b="1" u="none" baseline="0"/>
                  <a:t> and Last Name Format "M. Johnson"</a:t>
                </a:r>
                <a:endParaRPr lang="en-US" sz="1100" b="1" u="none"/>
              </a:p>
              <a:p>
                <a:endParaRPr lang="en-US" sz="1100" b="1" u="sng"/>
              </a:p>
              <a:p>
                <a:r>
                  <a:rPr lang="en-US" sz="1100" b="1" u="sng"/>
                  <a:t>100% Annual Salary Cost: </a:t>
                </a:r>
                <a:r>
                  <a:rPr lang="en-US" sz="1100" b="1"/>
                  <a:t>This should be the 100% Total amount the Provider Agency anticipates paying </a:t>
                </a:r>
                <a:r>
                  <a:rPr lang="en-US" sz="1100" b="1" baseline="0"/>
                  <a:t>the staff member between 3/1/2023 - 2/29/2024 regardless of the amount they are assigned on the grant. This Total 100% Cost should include any anticipated salary increases.</a:t>
                </a:r>
              </a:p>
              <a:p>
                <a:endParaRPr lang="en-US" sz="1100" b="1" baseline="0"/>
              </a:p>
              <a:p>
                <a:r>
                  <a:rPr lang="en-US" sz="1100" b="1" u="sng" baseline="0"/>
                  <a:t>Total FTE:</a:t>
                </a:r>
                <a:r>
                  <a:rPr lang="en-US" sz="1100" b="1" baseline="0"/>
                  <a:t> This stands for Full Time Employee. If you have an employee who works half time then they would be considered a 0.50 FTE. A full time employee would be 1.00 FTE.</a:t>
                </a:r>
              </a:p>
              <a:p>
                <a:endParaRPr lang="en-US" sz="1100" b="1" baseline="0"/>
              </a:p>
              <a:p>
                <a:r>
                  <a:rPr lang="en-US" sz="1100" b="1" u="sng" baseline="0"/>
                  <a:t>% of FTE on Grant:</a:t>
                </a:r>
                <a:r>
                  <a:rPr lang="en-US" sz="1100" b="1" baseline="0"/>
                  <a:t> For the employee who is a 0.50 FTE who spend all of their time on the grant the percent would be 100%. For the 1.00 FTE who spends 3/4 of their time working on the grant, their percentage would be 75%.</a:t>
                </a:r>
                <a:endParaRPr lang="en-US" sz="1100" b="1"/>
              </a:p>
            </xdr:txBody>
          </xdr:sp>
          <xdr:sp macro="" textlink="">
            <xdr:nvSpPr>
              <xdr:cNvPr id="14" name="TextBox 13">
                <a:extLst>
                  <a:ext uri="{FF2B5EF4-FFF2-40B4-BE49-F238E27FC236}">
                    <a16:creationId xmlns:a16="http://schemas.microsoft.com/office/drawing/2014/main" id="{00000000-0008-0000-0500-00000E000000}"/>
                  </a:ext>
                </a:extLst>
              </xdr:cNvPr>
              <xdr:cNvSpPr txBox="1"/>
            </xdr:nvSpPr>
            <xdr:spPr>
              <a:xfrm>
                <a:off x="11370737" y="5232337"/>
                <a:ext cx="3810000" cy="2239434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Fringe Cost:</a:t>
                </a:r>
              </a:p>
              <a:p>
                <a:r>
                  <a:rPr lang="en-US" sz="1100" b="1" u="none"/>
                  <a:t>1. If</a:t>
                </a:r>
                <a:r>
                  <a:rPr lang="en-US" sz="1100" b="1" u="none" baseline="0"/>
                  <a:t> on the "!!Complete First!!" tab you selected that you would be choosing a Fringe Rate in Question #2 to claim fringe costs you will input that Fringe Rate here in Column G.</a:t>
                </a:r>
              </a:p>
              <a:p>
                <a:endParaRPr lang="en-US" sz="1100" b="1" u="none" baseline="0"/>
              </a:p>
              <a:p>
                <a:r>
                  <a:rPr lang="en-US" sz="1100" b="1" u="none" baseline="0"/>
                  <a:t>2. If you are claiming the Fringe Costs based on actual expenditures then you will complete the 100% Annual Fringe Cost column with the total amount the agency anticipates to pay for that staff member during the grant timeframe. The 100% cost will then calculate against the "% of FTE on Grant" listed above.</a:t>
                </a:r>
                <a:endParaRPr lang="en-US" sz="1100" b="1" u="none"/>
              </a:p>
            </xdr:txBody>
          </xdr:sp>
          <xdr:sp macro="" textlink="">
            <xdr:nvSpPr>
              <xdr:cNvPr id="15" name="TextBox 14">
                <a:extLst>
                  <a:ext uri="{FF2B5EF4-FFF2-40B4-BE49-F238E27FC236}">
                    <a16:creationId xmlns:a16="http://schemas.microsoft.com/office/drawing/2014/main" id="{00000000-0008-0000-0500-00000F000000}"/>
                  </a:ext>
                </a:extLst>
              </xdr:cNvPr>
              <xdr:cNvSpPr txBox="1"/>
            </xdr:nvSpPr>
            <xdr:spPr>
              <a:xfrm>
                <a:off x="11317823" y="9105919"/>
                <a:ext cx="3164417" cy="560916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For Any</a:t>
                </a:r>
                <a:r>
                  <a:rPr lang="en-US" sz="1100" b="1" baseline="0"/>
                  <a:t> Additional Direct Care Costs.</a:t>
                </a:r>
                <a:endParaRPr lang="en-US" sz="1100" b="1"/>
              </a:p>
            </xdr:txBody>
          </xdr:sp>
          <xdr:sp macro="" textlink="">
            <xdr:nvSpPr>
              <xdr:cNvPr id="16" name="TextBox 15">
                <a:extLst>
                  <a:ext uri="{FF2B5EF4-FFF2-40B4-BE49-F238E27FC236}">
                    <a16:creationId xmlns:a16="http://schemas.microsoft.com/office/drawing/2014/main" id="{00000000-0008-0000-0500-000010000000}"/>
                  </a:ext>
                </a:extLst>
              </xdr:cNvPr>
              <xdr:cNvSpPr txBox="1"/>
            </xdr:nvSpPr>
            <xdr:spPr>
              <a:xfrm>
                <a:off x="11332642" y="9798057"/>
                <a:ext cx="3810000" cy="901701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Other Direct Care Costs:</a:t>
                </a:r>
              </a:p>
              <a:p>
                <a:r>
                  <a:rPr lang="en-US" sz="1100" b="1" u="none" baseline="0"/>
                  <a:t>Please choose a category from the drop down list provided in Column C, and add the budgeted amount and a brief explanation of the cost.</a:t>
                </a:r>
              </a:p>
            </xdr:txBody>
          </xdr:sp>
          <xdr:sp macro="" textlink="">
            <xdr:nvSpPr>
              <xdr:cNvPr id="17" name="TextBox 16">
                <a:extLst>
                  <a:ext uri="{FF2B5EF4-FFF2-40B4-BE49-F238E27FC236}">
                    <a16:creationId xmlns:a16="http://schemas.microsoft.com/office/drawing/2014/main" id="{00000000-0008-0000-0500-000011000000}"/>
                  </a:ext>
                </a:extLst>
              </xdr:cNvPr>
              <xdr:cNvSpPr txBox="1"/>
            </xdr:nvSpPr>
            <xdr:spPr>
              <a:xfrm>
                <a:off x="11353805" y="11681895"/>
                <a:ext cx="3164417" cy="690023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For Any</a:t>
                </a:r>
                <a:r>
                  <a:rPr lang="en-US" sz="1100" b="1" baseline="0"/>
                  <a:t> Direct Care Costs that must be excluded from any Admin/Indirect cost calculations.</a:t>
                </a:r>
                <a:endParaRPr lang="en-US" sz="1100" b="1"/>
              </a:p>
            </xdr:txBody>
          </xdr:sp>
          <xdr:sp macro="" textlink="">
            <xdr:nvSpPr>
              <xdr:cNvPr id="18" name="TextBox 17">
                <a:extLst>
                  <a:ext uri="{FF2B5EF4-FFF2-40B4-BE49-F238E27FC236}">
                    <a16:creationId xmlns:a16="http://schemas.microsoft.com/office/drawing/2014/main" id="{00000000-0008-0000-0500-000012000000}"/>
                  </a:ext>
                </a:extLst>
              </xdr:cNvPr>
              <xdr:cNvSpPr txBox="1"/>
            </xdr:nvSpPr>
            <xdr:spPr>
              <a:xfrm>
                <a:off x="11368624" y="12479865"/>
                <a:ext cx="3810000" cy="1278468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Excluded Direct Care Costs:</a:t>
                </a:r>
              </a:p>
              <a:p>
                <a:r>
                  <a:rPr lang="en-US" sz="1100" b="1" u="none" baseline="0"/>
                  <a:t>There are some Direct Costs that must be excluded from any calculation for Admin/Indirect Costs. These costs include anything associated with Direct Patient Care (Labs, Oral Health, etc.) and any Rent, Facility Maintenance Fees, Utilities, etc.</a:t>
                </a:r>
              </a:p>
            </xdr:txBody>
          </xdr:sp>
          <xdr:sp macro="" textlink="">
            <xdr:nvSpPr>
              <xdr:cNvPr id="19" name="TextBox 18">
                <a:extLst>
                  <a:ext uri="{FF2B5EF4-FFF2-40B4-BE49-F238E27FC236}">
                    <a16:creationId xmlns:a16="http://schemas.microsoft.com/office/drawing/2014/main" id="{00000000-0008-0000-0500-000013000000}"/>
                  </a:ext>
                </a:extLst>
              </xdr:cNvPr>
              <xdr:cNvSpPr txBox="1"/>
            </xdr:nvSpPr>
            <xdr:spPr>
              <a:xfrm>
                <a:off x="11326291" y="15242131"/>
                <a:ext cx="3164417" cy="728122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the Aministrative</a:t>
                </a:r>
                <a:r>
                  <a:rPr lang="en-US" sz="1100" b="1" baseline="0"/>
                  <a:t> Section if you chose "Cost Allocation" or "Other" for Question #1 on the "!!Complete First!!" tab.</a:t>
                </a:r>
                <a:endParaRPr lang="en-US" sz="1100" b="1"/>
              </a:p>
            </xdr:txBody>
          </xdr:sp>
          <xdr:sp macro="" textlink="">
            <xdr:nvSpPr>
              <xdr:cNvPr id="20" name="TextBox 19">
                <a:extLst>
                  <a:ext uri="{FF2B5EF4-FFF2-40B4-BE49-F238E27FC236}">
                    <a16:creationId xmlns:a16="http://schemas.microsoft.com/office/drawing/2014/main" id="{00000000-0008-0000-0500-000014000000}"/>
                  </a:ext>
                </a:extLst>
              </xdr:cNvPr>
              <xdr:cNvSpPr txBox="1"/>
            </xdr:nvSpPr>
            <xdr:spPr>
              <a:xfrm>
                <a:off x="11319943" y="16114187"/>
                <a:ext cx="3810000" cy="670988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none" baseline="0"/>
                  <a:t>**Same Instructions For Entering Salary and Fringe In the Administrative Section as is listed above in the Direct Cost Section.</a:t>
                </a:r>
              </a:p>
            </xdr:txBody>
          </xdr:sp>
          <xdr:sp macro="" textlink="">
            <xdr:nvSpPr>
              <xdr:cNvPr id="21" name="TextBox 20">
                <a:extLst>
                  <a:ext uri="{FF2B5EF4-FFF2-40B4-BE49-F238E27FC236}">
                    <a16:creationId xmlns:a16="http://schemas.microsoft.com/office/drawing/2014/main" id="{00000000-0008-0000-0500-000015000000}"/>
                  </a:ext>
                </a:extLst>
              </xdr:cNvPr>
              <xdr:cNvSpPr txBox="1"/>
            </xdr:nvSpPr>
            <xdr:spPr>
              <a:xfrm>
                <a:off x="11341107" y="18008615"/>
                <a:ext cx="3164417" cy="728122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the Other Aministrative</a:t>
                </a:r>
                <a:r>
                  <a:rPr lang="en-US" sz="1100" b="1" baseline="0"/>
                  <a:t> Section for those Admin/Indirect Costs that are not associated with Salary anf Fringe</a:t>
                </a:r>
                <a:endParaRPr lang="en-US" sz="1100" b="1"/>
              </a:p>
            </xdr:txBody>
          </xdr:sp>
          <xdr:sp macro="" textlink="">
            <xdr:nvSpPr>
              <xdr:cNvPr id="22" name="TextBox 21">
                <a:extLst>
                  <a:ext uri="{FF2B5EF4-FFF2-40B4-BE49-F238E27FC236}">
                    <a16:creationId xmlns:a16="http://schemas.microsoft.com/office/drawing/2014/main" id="{00000000-0008-0000-0500-000016000000}"/>
                  </a:ext>
                </a:extLst>
              </xdr:cNvPr>
              <xdr:cNvSpPr txBox="1"/>
            </xdr:nvSpPr>
            <xdr:spPr>
              <a:xfrm>
                <a:off x="11362265" y="20157011"/>
                <a:ext cx="3164417" cy="728122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Cell D103 if your requested Admin Cost percentage happens to be different for each service category.</a:t>
                </a:r>
              </a:p>
            </xdr:txBody>
          </xdr:sp>
          <xdr:sp macro="" textlink="">
            <xdr:nvSpPr>
              <xdr:cNvPr id="23" name="TextBox 22">
                <a:extLst>
                  <a:ext uri="{FF2B5EF4-FFF2-40B4-BE49-F238E27FC236}">
                    <a16:creationId xmlns:a16="http://schemas.microsoft.com/office/drawing/2014/main" id="{00000000-0008-0000-0500-000017000000}"/>
                  </a:ext>
                </a:extLst>
              </xdr:cNvPr>
              <xdr:cNvSpPr txBox="1"/>
            </xdr:nvSpPr>
            <xdr:spPr>
              <a:xfrm>
                <a:off x="11377093" y="23166920"/>
                <a:ext cx="3164417" cy="550333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This Section is the Detailed Narrative Portion of the Budget For the Staff Assigned to the Grant.</a:t>
                </a:r>
              </a:p>
            </xdr:txBody>
          </xdr:sp>
          <xdr:sp macro="" textlink="">
            <xdr:nvSpPr>
              <xdr:cNvPr id="24" name="TextBox 23">
                <a:extLst>
                  <a:ext uri="{FF2B5EF4-FFF2-40B4-BE49-F238E27FC236}">
                    <a16:creationId xmlns:a16="http://schemas.microsoft.com/office/drawing/2014/main" id="{00000000-0008-0000-0500-000018000000}"/>
                  </a:ext>
                </a:extLst>
              </xdr:cNvPr>
              <xdr:cNvSpPr txBox="1"/>
            </xdr:nvSpPr>
            <xdr:spPr>
              <a:xfrm>
                <a:off x="11377095" y="23992421"/>
                <a:ext cx="3810000" cy="1397005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Position Description Detail:</a:t>
                </a:r>
                <a:endParaRPr lang="en-US" sz="1100" b="1" u="none"/>
              </a:p>
              <a:p>
                <a:r>
                  <a:rPr lang="en-US" sz="1100" b="1" u="none"/>
                  <a:t>For Each Staff Member assigned to the grant, select their position title from the Drop Down box in</a:t>
                </a:r>
                <a:r>
                  <a:rPr lang="en-US" sz="1100" b="1" u="none" baseline="0"/>
                  <a:t> Column C. In the position Description Detail, include the Staff Member's name and a detailed description of the position as it relates to the Ryan White  grant.</a:t>
                </a:r>
                <a:endParaRPr lang="en-US" sz="1100" b="1" u="none"/>
              </a:p>
            </xdr:txBody>
          </xdr:sp>
          <xdr:sp macro="" textlink="">
            <xdr:nvSpPr>
              <xdr:cNvPr id="25" name="TextBox 24">
                <a:extLst>
                  <a:ext uri="{FF2B5EF4-FFF2-40B4-BE49-F238E27FC236}">
                    <a16:creationId xmlns:a16="http://schemas.microsoft.com/office/drawing/2014/main" id="{00000000-0008-0000-0500-000019000000}"/>
                  </a:ext>
                </a:extLst>
              </xdr:cNvPr>
              <xdr:cNvSpPr txBox="1"/>
            </xdr:nvSpPr>
            <xdr:spPr>
              <a:xfrm>
                <a:off x="11391916" y="26326283"/>
                <a:ext cx="3810000" cy="978760"/>
              </a:xfrm>
              <a:prstGeom prst="rect">
                <a:avLst/>
              </a:prstGeom>
              <a:solidFill>
                <a:schemeClr val="lt1"/>
              </a:solidFill>
              <a:ln w="25400" cmpd="sng">
                <a:solidFill>
                  <a:srgbClr val="92D050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 baseline="0"/>
                  <a:t>Administrative Personnel Position Description:</a:t>
                </a:r>
              </a:p>
              <a:p>
                <a:r>
                  <a:rPr lang="en-US" sz="1100" b="1" u="none" baseline="0"/>
                  <a:t>Continue scrolling down to input any position descriptions for any staff who were listed in the Administrative Cost Section and follow the same instructions as above.</a:t>
                </a:r>
              </a:p>
              <a:p>
                <a:endParaRPr lang="en-US" sz="1100" b="1" u="none"/>
              </a:p>
            </xdr:txBody>
          </xdr:sp>
        </xdr:grpSp>
      </xdr:grp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GrpSpPr/>
        </xdr:nvGrpSpPr>
        <xdr:grpSpPr>
          <a:xfrm>
            <a:off x="11145149" y="27613162"/>
            <a:ext cx="1905599" cy="10621469"/>
            <a:chOff x="11145149" y="27613162"/>
            <a:chExt cx="1905599" cy="10621469"/>
          </a:xfrm>
        </xdr:grpSpPr>
        <xdr:sp macro="" textlink="">
          <xdr:nvSpPr>
            <xdr:cNvPr id="5" name="Right Arrow 4">
              <a:extLst>
                <a:ext uri="{FF2B5EF4-FFF2-40B4-BE49-F238E27FC236}">
                  <a16:creationId xmlns:a16="http://schemas.microsoft.com/office/drawing/2014/main" id="{00000000-0008-0000-0500-000005000000}"/>
                </a:ext>
              </a:extLst>
            </xdr:cNvPr>
            <xdr:cNvSpPr/>
          </xdr:nvSpPr>
          <xdr:spPr>
            <a:xfrm rot="5400000">
              <a:off x="12460319" y="28083186"/>
              <a:ext cx="1026584" cy="86535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6" name="Right Arrow 5">
              <a:extLst>
                <a:ext uri="{FF2B5EF4-FFF2-40B4-BE49-F238E27FC236}">
                  <a16:creationId xmlns:a16="http://schemas.microsoft.com/office/drawing/2014/main" id="{00000000-0008-0000-0500-000006000000}"/>
                </a:ext>
              </a:extLst>
            </xdr:cNvPr>
            <xdr:cNvSpPr/>
          </xdr:nvSpPr>
          <xdr:spPr>
            <a:xfrm rot="5400000">
              <a:off x="12481365" y="30601821"/>
              <a:ext cx="1026584" cy="95250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7" name="Right Arrow 6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SpPr/>
          </xdr:nvSpPr>
          <xdr:spPr>
            <a:xfrm rot="5400000">
              <a:off x="12485597" y="35992956"/>
              <a:ext cx="1026584" cy="95250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8" name="Right Arrow 7">
              <a:extLst>
                <a:ext uri="{FF2B5EF4-FFF2-40B4-BE49-F238E27FC236}">
                  <a16:creationId xmlns:a16="http://schemas.microsoft.com/office/drawing/2014/main" id="{00000000-0008-0000-0500-000008000000}"/>
                </a:ext>
              </a:extLst>
            </xdr:cNvPr>
            <xdr:cNvSpPr/>
          </xdr:nvSpPr>
          <xdr:spPr>
            <a:xfrm rot="10800000">
              <a:off x="11145149" y="38139381"/>
              <a:ext cx="1023471" cy="95250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9" name="Right Arrow 8">
              <a:extLst>
                <a:ext uri="{FF2B5EF4-FFF2-40B4-BE49-F238E27FC236}">
                  <a16:creationId xmlns:a16="http://schemas.microsoft.com/office/drawing/2014/main" id="{00000000-0008-0000-0500-000009000000}"/>
                </a:ext>
              </a:extLst>
            </xdr:cNvPr>
            <xdr:cNvSpPr/>
          </xdr:nvSpPr>
          <xdr:spPr>
            <a:xfrm rot="5400000">
              <a:off x="12489831" y="33171431"/>
              <a:ext cx="1026584" cy="95250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130966</xdr:colOff>
      <xdr:row>5</xdr:row>
      <xdr:rowOff>0</xdr:rowOff>
    </xdr:from>
    <xdr:to>
      <xdr:col>17</xdr:col>
      <xdr:colOff>480498</xdr:colOff>
      <xdr:row>194</xdr:row>
      <xdr:rowOff>175317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10389391" y="1143000"/>
          <a:ext cx="5216807" cy="35208267"/>
          <a:chOff x="10126381" y="1187214"/>
          <a:chExt cx="5003320" cy="37047417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GrpSpPr/>
        </xdr:nvGrpSpPr>
        <xdr:grpSpPr>
          <a:xfrm>
            <a:off x="10126381" y="1187214"/>
            <a:ext cx="5003320" cy="26171991"/>
            <a:chOff x="10149416" y="1174763"/>
            <a:chExt cx="5052500" cy="26130280"/>
          </a:xfrm>
        </xdr:grpSpPr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00000000-0008-0000-0800-00000A000000}"/>
                </a:ext>
              </a:extLst>
            </xdr:cNvPr>
            <xdr:cNvGrpSpPr/>
          </xdr:nvGrpSpPr>
          <xdr:grpSpPr>
            <a:xfrm>
              <a:off x="10149416" y="1238250"/>
              <a:ext cx="1090095" cy="22087412"/>
              <a:chOff x="10149416" y="1238250"/>
              <a:chExt cx="1090095" cy="22087412"/>
            </a:xfrm>
          </xdr:grpSpPr>
          <xdr:sp macro="" textlink="">
            <xdr:nvSpPr>
              <xdr:cNvPr id="26" name="Right Arrow 25">
                <a:extLst>
                  <a:ext uri="{FF2B5EF4-FFF2-40B4-BE49-F238E27FC236}">
                    <a16:creationId xmlns:a16="http://schemas.microsoft.com/office/drawing/2014/main" id="{00000000-0008-0000-0800-00001A000000}"/>
                  </a:ext>
                </a:extLst>
              </xdr:cNvPr>
              <xdr:cNvSpPr/>
            </xdr:nvSpPr>
            <xdr:spPr>
              <a:xfrm rot="10800000">
                <a:off x="10149416" y="1238250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27" name="Right Arrow 26">
                <a:extLst>
                  <a:ext uri="{FF2B5EF4-FFF2-40B4-BE49-F238E27FC236}">
                    <a16:creationId xmlns:a16="http://schemas.microsoft.com/office/drawing/2014/main" id="{00000000-0008-0000-0800-00001B000000}"/>
                  </a:ext>
                </a:extLst>
              </xdr:cNvPr>
              <xdr:cNvSpPr/>
            </xdr:nvSpPr>
            <xdr:spPr>
              <a:xfrm rot="10800000">
                <a:off x="10174818" y="9169408"/>
                <a:ext cx="990597" cy="101591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28" name="Right Arrow 27">
                <a:extLst>
                  <a:ext uri="{FF2B5EF4-FFF2-40B4-BE49-F238E27FC236}">
                    <a16:creationId xmlns:a16="http://schemas.microsoft.com/office/drawing/2014/main" id="{00000000-0008-0000-0800-00001C000000}"/>
                  </a:ext>
                </a:extLst>
              </xdr:cNvPr>
              <xdr:cNvSpPr/>
            </xdr:nvSpPr>
            <xdr:spPr>
              <a:xfrm rot="10800000">
                <a:off x="10200222" y="11734805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29" name="Right Arrow 28">
                <a:extLst>
                  <a:ext uri="{FF2B5EF4-FFF2-40B4-BE49-F238E27FC236}">
                    <a16:creationId xmlns:a16="http://schemas.microsoft.com/office/drawing/2014/main" id="{00000000-0008-0000-0800-00001D000000}"/>
                  </a:ext>
                </a:extLst>
              </xdr:cNvPr>
              <xdr:cNvSpPr/>
            </xdr:nvSpPr>
            <xdr:spPr>
              <a:xfrm rot="10800000">
                <a:off x="10162124" y="15295032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30" name="Right Arrow 29">
                <a:extLst>
                  <a:ext uri="{FF2B5EF4-FFF2-40B4-BE49-F238E27FC236}">
                    <a16:creationId xmlns:a16="http://schemas.microsoft.com/office/drawing/2014/main" id="{00000000-0008-0000-0800-00001E000000}"/>
                  </a:ext>
                </a:extLst>
              </xdr:cNvPr>
              <xdr:cNvSpPr/>
            </xdr:nvSpPr>
            <xdr:spPr>
              <a:xfrm rot="10800000">
                <a:off x="10187524" y="18072107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31" name="Right Arrow 30">
                <a:extLst>
                  <a:ext uri="{FF2B5EF4-FFF2-40B4-BE49-F238E27FC236}">
                    <a16:creationId xmlns:a16="http://schemas.microsoft.com/office/drawing/2014/main" id="{00000000-0008-0000-0800-00001F000000}"/>
                  </a:ext>
                </a:extLst>
              </xdr:cNvPr>
              <xdr:cNvSpPr/>
            </xdr:nvSpPr>
            <xdr:spPr>
              <a:xfrm rot="10800000">
                <a:off x="10187516" y="20188754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32" name="Right Arrow 31">
                <a:extLst>
                  <a:ext uri="{FF2B5EF4-FFF2-40B4-BE49-F238E27FC236}">
                    <a16:creationId xmlns:a16="http://schemas.microsoft.com/office/drawing/2014/main" id="{00000000-0008-0000-0800-000020000000}"/>
                  </a:ext>
                </a:extLst>
              </xdr:cNvPr>
              <xdr:cNvSpPr/>
            </xdr:nvSpPr>
            <xdr:spPr>
              <a:xfrm rot="10800000">
                <a:off x="10212927" y="23230412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33" name="Right Arrow 32">
                <a:extLst>
                  <a:ext uri="{FF2B5EF4-FFF2-40B4-BE49-F238E27FC236}">
                    <a16:creationId xmlns:a16="http://schemas.microsoft.com/office/drawing/2014/main" id="{00000000-0008-0000-0800-000021000000}"/>
                  </a:ext>
                </a:extLst>
              </xdr:cNvPr>
              <xdr:cNvSpPr/>
            </xdr:nvSpPr>
            <xdr:spPr>
              <a:xfrm rot="10800000">
                <a:off x="10179050" y="5278897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  <xdr:grpSp>
          <xdr:nvGrpSpPr>
            <xdr:cNvPr id="11" name="Group 10">
              <a:extLst>
                <a:ext uri="{FF2B5EF4-FFF2-40B4-BE49-F238E27FC236}">
                  <a16:creationId xmlns:a16="http://schemas.microsoft.com/office/drawing/2014/main" id="{00000000-0008-0000-0800-00000B000000}"/>
                </a:ext>
              </a:extLst>
            </xdr:cNvPr>
            <xdr:cNvGrpSpPr/>
          </xdr:nvGrpSpPr>
          <xdr:grpSpPr>
            <a:xfrm>
              <a:off x="11317823" y="1174763"/>
              <a:ext cx="3884093" cy="26130280"/>
              <a:chOff x="11317823" y="1174763"/>
              <a:chExt cx="3884093" cy="26130280"/>
            </a:xfrm>
          </xdr:grpSpPr>
          <xdr:sp macro="" textlink="">
            <xdr:nvSpPr>
              <xdr:cNvPr id="12" name="TextBox 11">
                <a:extLst>
                  <a:ext uri="{FF2B5EF4-FFF2-40B4-BE49-F238E27FC236}">
                    <a16:creationId xmlns:a16="http://schemas.microsoft.com/office/drawing/2014/main" id="{00000000-0008-0000-0800-00000C000000}"/>
                  </a:ext>
                </a:extLst>
              </xdr:cNvPr>
              <xdr:cNvSpPr txBox="1"/>
            </xdr:nvSpPr>
            <xdr:spPr>
              <a:xfrm>
                <a:off x="11345333" y="1174763"/>
                <a:ext cx="3164417" cy="560916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For All Staff Paid with</a:t>
                </a:r>
                <a:r>
                  <a:rPr lang="en-US" sz="1100" b="1" baseline="0"/>
                  <a:t> Ryan White Funds</a:t>
                </a:r>
                <a:endParaRPr lang="en-US" sz="1100" b="1"/>
              </a:p>
            </xdr:txBody>
          </xdr:sp>
          <xdr:sp macro="" textlink="">
            <xdr:nvSpPr>
              <xdr:cNvPr id="13" name="TextBox 12">
                <a:extLst>
                  <a:ext uri="{FF2B5EF4-FFF2-40B4-BE49-F238E27FC236}">
                    <a16:creationId xmlns:a16="http://schemas.microsoft.com/office/drawing/2014/main" id="{00000000-0008-0000-0800-00000D000000}"/>
                  </a:ext>
                </a:extLst>
              </xdr:cNvPr>
              <xdr:cNvSpPr txBox="1"/>
            </xdr:nvSpPr>
            <xdr:spPr>
              <a:xfrm>
                <a:off x="11366502" y="1820391"/>
                <a:ext cx="3810000" cy="3184183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Personnel Name:</a:t>
                </a:r>
              </a:p>
              <a:p>
                <a:r>
                  <a:rPr lang="en-US" sz="1100" b="1" u="none"/>
                  <a:t>Please use First Initial</a:t>
                </a:r>
                <a:r>
                  <a:rPr lang="en-US" sz="1100" b="1" u="none" baseline="0"/>
                  <a:t> and Last Name Format "M. Johnson"</a:t>
                </a:r>
                <a:endParaRPr lang="en-US" sz="1100" b="1" u="none"/>
              </a:p>
              <a:p>
                <a:endParaRPr lang="en-US" sz="1100" b="1" u="sng"/>
              </a:p>
              <a:p>
                <a:r>
                  <a:rPr lang="en-US" sz="1100" b="1" u="sng"/>
                  <a:t>100% Annual Salary Cost: </a:t>
                </a:r>
                <a:r>
                  <a:rPr lang="en-US" sz="1100" b="1"/>
                  <a:t>This should be the 100% Total amount the Provider Agency anticipates paying </a:t>
                </a:r>
                <a:r>
                  <a:rPr lang="en-US" sz="1100" b="1" baseline="0"/>
                  <a:t>the staff member between 3/1/2023 - 2/29/2024 regardless of the amount they are assigned on the grant. This Total 100% Cost should include any anticipated salary increases.</a:t>
                </a:r>
              </a:p>
              <a:p>
                <a:endParaRPr lang="en-US" sz="1100" b="1" baseline="0"/>
              </a:p>
              <a:p>
                <a:r>
                  <a:rPr lang="en-US" sz="1100" b="1" u="sng" baseline="0"/>
                  <a:t>Total FTE:</a:t>
                </a:r>
                <a:r>
                  <a:rPr lang="en-US" sz="1100" b="1" baseline="0"/>
                  <a:t> This stands for Full Time Employee. If you have an employee who works half time then they would be considered a 0.50 FTE. A full time employee would be 1.00 FTE.</a:t>
                </a:r>
              </a:p>
              <a:p>
                <a:endParaRPr lang="en-US" sz="1100" b="1" baseline="0"/>
              </a:p>
              <a:p>
                <a:r>
                  <a:rPr lang="en-US" sz="1100" b="1" u="sng" baseline="0"/>
                  <a:t>% of FTE on Grant:</a:t>
                </a:r>
                <a:r>
                  <a:rPr lang="en-US" sz="1100" b="1" baseline="0"/>
                  <a:t> For the employee who is a 0.50 FTE who spend all of their time on the grant the percent would be 100%. For the 1.00 FTE who spends 3/4 of their time working on the grant, their percentage would be 75%.</a:t>
                </a:r>
                <a:endParaRPr lang="en-US" sz="1100" b="1"/>
              </a:p>
            </xdr:txBody>
          </xdr:sp>
          <xdr:sp macro="" textlink="">
            <xdr:nvSpPr>
              <xdr:cNvPr id="14" name="TextBox 13">
                <a:extLst>
                  <a:ext uri="{FF2B5EF4-FFF2-40B4-BE49-F238E27FC236}">
                    <a16:creationId xmlns:a16="http://schemas.microsoft.com/office/drawing/2014/main" id="{00000000-0008-0000-0800-00000E000000}"/>
                  </a:ext>
                </a:extLst>
              </xdr:cNvPr>
              <xdr:cNvSpPr txBox="1"/>
            </xdr:nvSpPr>
            <xdr:spPr>
              <a:xfrm>
                <a:off x="11370737" y="5232337"/>
                <a:ext cx="3810000" cy="2239434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Fringe Cost:</a:t>
                </a:r>
              </a:p>
              <a:p>
                <a:r>
                  <a:rPr lang="en-US" sz="1100" b="1" u="none"/>
                  <a:t>1. If</a:t>
                </a:r>
                <a:r>
                  <a:rPr lang="en-US" sz="1100" b="1" u="none" baseline="0"/>
                  <a:t> on the "!!Complete First!!" tab you selected that you would be choosing a Fringe Rate in Question #2 to claim fringe costs you will input that Fringe Rate here in Column G.</a:t>
                </a:r>
              </a:p>
              <a:p>
                <a:endParaRPr lang="en-US" sz="1100" b="1" u="none" baseline="0"/>
              </a:p>
              <a:p>
                <a:r>
                  <a:rPr lang="en-US" sz="1100" b="1" u="none" baseline="0"/>
                  <a:t>2. If you are claiming the Fringe Costs based on actual expenditures then you will complete the 100% Annual Fringe Cost column with the total amount the agency anticipates to pay for that staff member during the grant timeframe. The 100% cost will then calculate against the "% of FTE on Grant" listed above.</a:t>
                </a:r>
                <a:endParaRPr lang="en-US" sz="1100" b="1" u="none"/>
              </a:p>
            </xdr:txBody>
          </xdr:sp>
          <xdr:sp macro="" textlink="">
            <xdr:nvSpPr>
              <xdr:cNvPr id="15" name="TextBox 14">
                <a:extLst>
                  <a:ext uri="{FF2B5EF4-FFF2-40B4-BE49-F238E27FC236}">
                    <a16:creationId xmlns:a16="http://schemas.microsoft.com/office/drawing/2014/main" id="{00000000-0008-0000-0800-00000F000000}"/>
                  </a:ext>
                </a:extLst>
              </xdr:cNvPr>
              <xdr:cNvSpPr txBox="1"/>
            </xdr:nvSpPr>
            <xdr:spPr>
              <a:xfrm>
                <a:off x="11317823" y="9105919"/>
                <a:ext cx="3164417" cy="560916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For Any</a:t>
                </a:r>
                <a:r>
                  <a:rPr lang="en-US" sz="1100" b="1" baseline="0"/>
                  <a:t> Additional Direct Care Costs.</a:t>
                </a:r>
                <a:endParaRPr lang="en-US" sz="1100" b="1"/>
              </a:p>
            </xdr:txBody>
          </xdr:sp>
          <xdr:sp macro="" textlink="">
            <xdr:nvSpPr>
              <xdr:cNvPr id="16" name="TextBox 15">
                <a:extLst>
                  <a:ext uri="{FF2B5EF4-FFF2-40B4-BE49-F238E27FC236}">
                    <a16:creationId xmlns:a16="http://schemas.microsoft.com/office/drawing/2014/main" id="{00000000-0008-0000-0800-000010000000}"/>
                  </a:ext>
                </a:extLst>
              </xdr:cNvPr>
              <xdr:cNvSpPr txBox="1"/>
            </xdr:nvSpPr>
            <xdr:spPr>
              <a:xfrm>
                <a:off x="11332642" y="9798057"/>
                <a:ext cx="3810000" cy="901701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Other Direct Care Costs:</a:t>
                </a:r>
              </a:p>
              <a:p>
                <a:r>
                  <a:rPr lang="en-US" sz="1100" b="1" u="none" baseline="0"/>
                  <a:t>Please choose a category from the drop down list provided in Column C, and add the budgeted amount and a brief explanation of the cost.</a:t>
                </a:r>
              </a:p>
            </xdr:txBody>
          </xdr:sp>
          <xdr:sp macro="" textlink="">
            <xdr:nvSpPr>
              <xdr:cNvPr id="17" name="TextBox 16">
                <a:extLst>
                  <a:ext uri="{FF2B5EF4-FFF2-40B4-BE49-F238E27FC236}">
                    <a16:creationId xmlns:a16="http://schemas.microsoft.com/office/drawing/2014/main" id="{00000000-0008-0000-0800-000011000000}"/>
                  </a:ext>
                </a:extLst>
              </xdr:cNvPr>
              <xdr:cNvSpPr txBox="1"/>
            </xdr:nvSpPr>
            <xdr:spPr>
              <a:xfrm>
                <a:off x="11353805" y="11681895"/>
                <a:ext cx="3164417" cy="690023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For Any</a:t>
                </a:r>
                <a:r>
                  <a:rPr lang="en-US" sz="1100" b="1" baseline="0"/>
                  <a:t> Direct Care Costs that must be excluded from any Admin/Indirect cost calculations.</a:t>
                </a:r>
                <a:endParaRPr lang="en-US" sz="1100" b="1"/>
              </a:p>
            </xdr:txBody>
          </xdr:sp>
          <xdr:sp macro="" textlink="">
            <xdr:nvSpPr>
              <xdr:cNvPr id="18" name="TextBox 17">
                <a:extLst>
                  <a:ext uri="{FF2B5EF4-FFF2-40B4-BE49-F238E27FC236}">
                    <a16:creationId xmlns:a16="http://schemas.microsoft.com/office/drawing/2014/main" id="{00000000-0008-0000-0800-000012000000}"/>
                  </a:ext>
                </a:extLst>
              </xdr:cNvPr>
              <xdr:cNvSpPr txBox="1"/>
            </xdr:nvSpPr>
            <xdr:spPr>
              <a:xfrm>
                <a:off x="11368624" y="12479865"/>
                <a:ext cx="3810000" cy="1278468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Excluded Direct Care Costs:</a:t>
                </a:r>
              </a:p>
              <a:p>
                <a:r>
                  <a:rPr lang="en-US" sz="1100" b="1" u="none" baseline="0"/>
                  <a:t>There are some Direct Costs that must be excluded from any calculation for Admin/Indirect Costs. These costs include anything associated with Direct Patient Care (Labs, Oral Health, etc.) and any Rent, Facility Maintenance Fees, Utilities, etc.</a:t>
                </a:r>
              </a:p>
            </xdr:txBody>
          </xdr:sp>
          <xdr:sp macro="" textlink="">
            <xdr:nvSpPr>
              <xdr:cNvPr id="19" name="TextBox 18">
                <a:extLst>
                  <a:ext uri="{FF2B5EF4-FFF2-40B4-BE49-F238E27FC236}">
                    <a16:creationId xmlns:a16="http://schemas.microsoft.com/office/drawing/2014/main" id="{00000000-0008-0000-0800-000013000000}"/>
                  </a:ext>
                </a:extLst>
              </xdr:cNvPr>
              <xdr:cNvSpPr txBox="1"/>
            </xdr:nvSpPr>
            <xdr:spPr>
              <a:xfrm>
                <a:off x="11326291" y="15242131"/>
                <a:ext cx="3164417" cy="728122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the Aministrative</a:t>
                </a:r>
                <a:r>
                  <a:rPr lang="en-US" sz="1100" b="1" baseline="0"/>
                  <a:t> Section if you chose "Cost Allocation" or "Other" for Question #1 on the "!!Complete First!!" tab.</a:t>
                </a:r>
                <a:endParaRPr lang="en-US" sz="1100" b="1"/>
              </a:p>
            </xdr:txBody>
          </xdr:sp>
          <xdr:sp macro="" textlink="">
            <xdr:nvSpPr>
              <xdr:cNvPr id="20" name="TextBox 19">
                <a:extLst>
                  <a:ext uri="{FF2B5EF4-FFF2-40B4-BE49-F238E27FC236}">
                    <a16:creationId xmlns:a16="http://schemas.microsoft.com/office/drawing/2014/main" id="{00000000-0008-0000-0800-000014000000}"/>
                  </a:ext>
                </a:extLst>
              </xdr:cNvPr>
              <xdr:cNvSpPr txBox="1"/>
            </xdr:nvSpPr>
            <xdr:spPr>
              <a:xfrm>
                <a:off x="11319943" y="16114187"/>
                <a:ext cx="3810000" cy="670988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none" baseline="0"/>
                  <a:t>**Same Instructions For Entering Salary and Fringe In the Administrative Section as is listed above in the Direct Cost Section.</a:t>
                </a:r>
              </a:p>
            </xdr:txBody>
          </xdr:sp>
          <xdr:sp macro="" textlink="">
            <xdr:nvSpPr>
              <xdr:cNvPr id="21" name="TextBox 20">
                <a:extLst>
                  <a:ext uri="{FF2B5EF4-FFF2-40B4-BE49-F238E27FC236}">
                    <a16:creationId xmlns:a16="http://schemas.microsoft.com/office/drawing/2014/main" id="{00000000-0008-0000-0800-000015000000}"/>
                  </a:ext>
                </a:extLst>
              </xdr:cNvPr>
              <xdr:cNvSpPr txBox="1"/>
            </xdr:nvSpPr>
            <xdr:spPr>
              <a:xfrm>
                <a:off x="11341107" y="18008615"/>
                <a:ext cx="3164417" cy="728122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the Other Aministrative</a:t>
                </a:r>
                <a:r>
                  <a:rPr lang="en-US" sz="1100" b="1" baseline="0"/>
                  <a:t> Section for those Admin/Indirect Costs that are not associated with Salary anf Fringe</a:t>
                </a:r>
                <a:endParaRPr lang="en-US" sz="1100" b="1"/>
              </a:p>
            </xdr:txBody>
          </xdr:sp>
          <xdr:sp macro="" textlink="">
            <xdr:nvSpPr>
              <xdr:cNvPr id="22" name="TextBox 21">
                <a:extLst>
                  <a:ext uri="{FF2B5EF4-FFF2-40B4-BE49-F238E27FC236}">
                    <a16:creationId xmlns:a16="http://schemas.microsoft.com/office/drawing/2014/main" id="{00000000-0008-0000-0800-000016000000}"/>
                  </a:ext>
                </a:extLst>
              </xdr:cNvPr>
              <xdr:cNvSpPr txBox="1"/>
            </xdr:nvSpPr>
            <xdr:spPr>
              <a:xfrm>
                <a:off x="11362265" y="20157011"/>
                <a:ext cx="3164417" cy="728122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Cell D103 if your requested Admin Cost percentage happens to be different for each service category.</a:t>
                </a:r>
              </a:p>
            </xdr:txBody>
          </xdr:sp>
          <xdr:sp macro="" textlink="">
            <xdr:nvSpPr>
              <xdr:cNvPr id="23" name="TextBox 22">
                <a:extLst>
                  <a:ext uri="{FF2B5EF4-FFF2-40B4-BE49-F238E27FC236}">
                    <a16:creationId xmlns:a16="http://schemas.microsoft.com/office/drawing/2014/main" id="{00000000-0008-0000-0800-000017000000}"/>
                  </a:ext>
                </a:extLst>
              </xdr:cNvPr>
              <xdr:cNvSpPr txBox="1"/>
            </xdr:nvSpPr>
            <xdr:spPr>
              <a:xfrm>
                <a:off x="11377093" y="23166920"/>
                <a:ext cx="3164417" cy="550333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This Section is the Detailed Narrative Portion of the Budget For the Staff Assigned to the Grant.</a:t>
                </a:r>
              </a:p>
            </xdr:txBody>
          </xdr:sp>
          <xdr:sp macro="" textlink="">
            <xdr:nvSpPr>
              <xdr:cNvPr id="24" name="TextBox 23">
                <a:extLst>
                  <a:ext uri="{FF2B5EF4-FFF2-40B4-BE49-F238E27FC236}">
                    <a16:creationId xmlns:a16="http://schemas.microsoft.com/office/drawing/2014/main" id="{00000000-0008-0000-0800-000018000000}"/>
                  </a:ext>
                </a:extLst>
              </xdr:cNvPr>
              <xdr:cNvSpPr txBox="1"/>
            </xdr:nvSpPr>
            <xdr:spPr>
              <a:xfrm>
                <a:off x="11377095" y="23992421"/>
                <a:ext cx="3810000" cy="1397005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Position Description Detail:</a:t>
                </a:r>
                <a:endParaRPr lang="en-US" sz="1100" b="1" u="none"/>
              </a:p>
              <a:p>
                <a:r>
                  <a:rPr lang="en-US" sz="1100" b="1" u="none"/>
                  <a:t>For Each Staff Member assigned to the grant, select their position title from the Drop Down box in</a:t>
                </a:r>
                <a:r>
                  <a:rPr lang="en-US" sz="1100" b="1" u="none" baseline="0"/>
                  <a:t> Column C. In the position Description Detail, include the Staff Member's name and a detailed description of the position as it relates to the Ryan White  grant.</a:t>
                </a:r>
                <a:endParaRPr lang="en-US" sz="1100" b="1" u="none"/>
              </a:p>
            </xdr:txBody>
          </xdr:sp>
          <xdr:sp macro="" textlink="">
            <xdr:nvSpPr>
              <xdr:cNvPr id="25" name="TextBox 24">
                <a:extLst>
                  <a:ext uri="{FF2B5EF4-FFF2-40B4-BE49-F238E27FC236}">
                    <a16:creationId xmlns:a16="http://schemas.microsoft.com/office/drawing/2014/main" id="{00000000-0008-0000-0800-000019000000}"/>
                  </a:ext>
                </a:extLst>
              </xdr:cNvPr>
              <xdr:cNvSpPr txBox="1"/>
            </xdr:nvSpPr>
            <xdr:spPr>
              <a:xfrm>
                <a:off x="11391916" y="26326283"/>
                <a:ext cx="3810000" cy="978760"/>
              </a:xfrm>
              <a:prstGeom prst="rect">
                <a:avLst/>
              </a:prstGeom>
              <a:solidFill>
                <a:schemeClr val="lt1"/>
              </a:solidFill>
              <a:ln w="25400" cmpd="sng">
                <a:solidFill>
                  <a:srgbClr val="92D050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 baseline="0"/>
                  <a:t>Administrative Personnel Position Description:</a:t>
                </a:r>
              </a:p>
              <a:p>
                <a:r>
                  <a:rPr lang="en-US" sz="1100" b="1" u="none" baseline="0"/>
                  <a:t>Continue scrolling down to input any position descriptions for any staff who were listed in the Administrative Cost Section and follow the same instructions as above.</a:t>
                </a:r>
              </a:p>
              <a:p>
                <a:endParaRPr lang="en-US" sz="1100" b="1" u="none"/>
              </a:p>
            </xdr:txBody>
          </xdr:sp>
        </xdr:grpSp>
      </xdr:grp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GrpSpPr/>
        </xdr:nvGrpSpPr>
        <xdr:grpSpPr>
          <a:xfrm>
            <a:off x="11145149" y="27613162"/>
            <a:ext cx="1905599" cy="10621469"/>
            <a:chOff x="11145149" y="27613162"/>
            <a:chExt cx="1905599" cy="10621469"/>
          </a:xfrm>
        </xdr:grpSpPr>
        <xdr:sp macro="" textlink="">
          <xdr:nvSpPr>
            <xdr:cNvPr id="5" name="Right Arrow 4">
              <a:extLst>
                <a:ext uri="{FF2B5EF4-FFF2-40B4-BE49-F238E27FC236}">
                  <a16:creationId xmlns:a16="http://schemas.microsoft.com/office/drawing/2014/main" id="{00000000-0008-0000-0800-000005000000}"/>
                </a:ext>
              </a:extLst>
            </xdr:cNvPr>
            <xdr:cNvSpPr/>
          </xdr:nvSpPr>
          <xdr:spPr>
            <a:xfrm rot="5400000">
              <a:off x="12460319" y="28083186"/>
              <a:ext cx="1026584" cy="86535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6" name="Right Arrow 5">
              <a:extLst>
                <a:ext uri="{FF2B5EF4-FFF2-40B4-BE49-F238E27FC236}">
                  <a16:creationId xmlns:a16="http://schemas.microsoft.com/office/drawing/2014/main" id="{00000000-0008-0000-0800-000006000000}"/>
                </a:ext>
              </a:extLst>
            </xdr:cNvPr>
            <xdr:cNvSpPr/>
          </xdr:nvSpPr>
          <xdr:spPr>
            <a:xfrm rot="5400000">
              <a:off x="12481365" y="30601821"/>
              <a:ext cx="1026584" cy="95250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7" name="Right Arrow 6">
              <a:extLst>
                <a:ext uri="{FF2B5EF4-FFF2-40B4-BE49-F238E27FC236}">
                  <a16:creationId xmlns:a16="http://schemas.microsoft.com/office/drawing/2014/main" id="{00000000-0008-0000-0800-000007000000}"/>
                </a:ext>
              </a:extLst>
            </xdr:cNvPr>
            <xdr:cNvSpPr/>
          </xdr:nvSpPr>
          <xdr:spPr>
            <a:xfrm rot="5400000">
              <a:off x="12485597" y="35992956"/>
              <a:ext cx="1026584" cy="95250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8" name="Right Arrow 7">
              <a:extLst>
                <a:ext uri="{FF2B5EF4-FFF2-40B4-BE49-F238E27FC236}">
                  <a16:creationId xmlns:a16="http://schemas.microsoft.com/office/drawing/2014/main" id="{00000000-0008-0000-0800-000008000000}"/>
                </a:ext>
              </a:extLst>
            </xdr:cNvPr>
            <xdr:cNvSpPr/>
          </xdr:nvSpPr>
          <xdr:spPr>
            <a:xfrm rot="10800000">
              <a:off x="11145149" y="38139381"/>
              <a:ext cx="1023471" cy="95250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9" name="Right Arrow 8">
              <a:extLst>
                <a:ext uri="{FF2B5EF4-FFF2-40B4-BE49-F238E27FC236}">
                  <a16:creationId xmlns:a16="http://schemas.microsoft.com/office/drawing/2014/main" id="{00000000-0008-0000-0800-000009000000}"/>
                </a:ext>
              </a:extLst>
            </xdr:cNvPr>
            <xdr:cNvSpPr/>
          </xdr:nvSpPr>
          <xdr:spPr>
            <a:xfrm rot="5400000">
              <a:off x="12489831" y="33171431"/>
              <a:ext cx="1026584" cy="95250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130966</xdr:colOff>
      <xdr:row>5</xdr:row>
      <xdr:rowOff>0</xdr:rowOff>
    </xdr:from>
    <xdr:to>
      <xdr:col>17</xdr:col>
      <xdr:colOff>480497</xdr:colOff>
      <xdr:row>194</xdr:row>
      <xdr:rowOff>175317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00000000-0008-0000-0A00-000022000000}"/>
            </a:ext>
          </a:extLst>
        </xdr:cNvPr>
        <xdr:cNvGrpSpPr/>
      </xdr:nvGrpSpPr>
      <xdr:grpSpPr>
        <a:xfrm>
          <a:off x="10503691" y="1143000"/>
          <a:ext cx="5216806" cy="35208267"/>
          <a:chOff x="10126381" y="1187214"/>
          <a:chExt cx="5003320" cy="37047417"/>
        </a:xfrm>
      </xdr:grpSpPr>
      <xdr:grpSp>
        <xdr:nvGrpSpPr>
          <xdr:cNvPr id="35" name="Group 34">
            <a:extLst>
              <a:ext uri="{FF2B5EF4-FFF2-40B4-BE49-F238E27FC236}">
                <a16:creationId xmlns:a16="http://schemas.microsoft.com/office/drawing/2014/main" id="{00000000-0008-0000-0A00-000023000000}"/>
              </a:ext>
            </a:extLst>
          </xdr:cNvPr>
          <xdr:cNvGrpSpPr/>
        </xdr:nvGrpSpPr>
        <xdr:grpSpPr>
          <a:xfrm>
            <a:off x="10126381" y="1187214"/>
            <a:ext cx="5003320" cy="26171991"/>
            <a:chOff x="10149416" y="1174763"/>
            <a:chExt cx="5052500" cy="26130280"/>
          </a:xfrm>
        </xdr:grpSpPr>
        <xdr:grpSp>
          <xdr:nvGrpSpPr>
            <xdr:cNvPr id="42" name="Group 41">
              <a:extLst>
                <a:ext uri="{FF2B5EF4-FFF2-40B4-BE49-F238E27FC236}">
                  <a16:creationId xmlns:a16="http://schemas.microsoft.com/office/drawing/2014/main" id="{00000000-0008-0000-0A00-00002A000000}"/>
                </a:ext>
              </a:extLst>
            </xdr:cNvPr>
            <xdr:cNvGrpSpPr/>
          </xdr:nvGrpSpPr>
          <xdr:grpSpPr>
            <a:xfrm>
              <a:off x="10149416" y="1238250"/>
              <a:ext cx="1090095" cy="22087412"/>
              <a:chOff x="10149416" y="1238250"/>
              <a:chExt cx="1090095" cy="22087412"/>
            </a:xfrm>
          </xdr:grpSpPr>
          <xdr:sp macro="" textlink="">
            <xdr:nvSpPr>
              <xdr:cNvPr id="58" name="Right Arrow 57">
                <a:extLst>
                  <a:ext uri="{FF2B5EF4-FFF2-40B4-BE49-F238E27FC236}">
                    <a16:creationId xmlns:a16="http://schemas.microsoft.com/office/drawing/2014/main" id="{00000000-0008-0000-0A00-00003A000000}"/>
                  </a:ext>
                </a:extLst>
              </xdr:cNvPr>
              <xdr:cNvSpPr/>
            </xdr:nvSpPr>
            <xdr:spPr>
              <a:xfrm rot="10800000">
                <a:off x="10149416" y="1238250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59" name="Right Arrow 58">
                <a:extLst>
                  <a:ext uri="{FF2B5EF4-FFF2-40B4-BE49-F238E27FC236}">
                    <a16:creationId xmlns:a16="http://schemas.microsoft.com/office/drawing/2014/main" id="{00000000-0008-0000-0A00-00003B000000}"/>
                  </a:ext>
                </a:extLst>
              </xdr:cNvPr>
              <xdr:cNvSpPr/>
            </xdr:nvSpPr>
            <xdr:spPr>
              <a:xfrm rot="10800000">
                <a:off x="10174818" y="9169408"/>
                <a:ext cx="990597" cy="101591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60" name="Right Arrow 59">
                <a:extLst>
                  <a:ext uri="{FF2B5EF4-FFF2-40B4-BE49-F238E27FC236}">
                    <a16:creationId xmlns:a16="http://schemas.microsoft.com/office/drawing/2014/main" id="{00000000-0008-0000-0A00-00003C000000}"/>
                  </a:ext>
                </a:extLst>
              </xdr:cNvPr>
              <xdr:cNvSpPr/>
            </xdr:nvSpPr>
            <xdr:spPr>
              <a:xfrm rot="10800000">
                <a:off x="10200222" y="11734805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61" name="Right Arrow 60">
                <a:extLst>
                  <a:ext uri="{FF2B5EF4-FFF2-40B4-BE49-F238E27FC236}">
                    <a16:creationId xmlns:a16="http://schemas.microsoft.com/office/drawing/2014/main" id="{00000000-0008-0000-0A00-00003D000000}"/>
                  </a:ext>
                </a:extLst>
              </xdr:cNvPr>
              <xdr:cNvSpPr/>
            </xdr:nvSpPr>
            <xdr:spPr>
              <a:xfrm rot="10800000">
                <a:off x="10162124" y="15295032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62" name="Right Arrow 61">
                <a:extLst>
                  <a:ext uri="{FF2B5EF4-FFF2-40B4-BE49-F238E27FC236}">
                    <a16:creationId xmlns:a16="http://schemas.microsoft.com/office/drawing/2014/main" id="{00000000-0008-0000-0A00-00003E000000}"/>
                  </a:ext>
                </a:extLst>
              </xdr:cNvPr>
              <xdr:cNvSpPr/>
            </xdr:nvSpPr>
            <xdr:spPr>
              <a:xfrm rot="10800000">
                <a:off x="10187524" y="18072107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63" name="Right Arrow 62">
                <a:extLst>
                  <a:ext uri="{FF2B5EF4-FFF2-40B4-BE49-F238E27FC236}">
                    <a16:creationId xmlns:a16="http://schemas.microsoft.com/office/drawing/2014/main" id="{00000000-0008-0000-0A00-00003F000000}"/>
                  </a:ext>
                </a:extLst>
              </xdr:cNvPr>
              <xdr:cNvSpPr/>
            </xdr:nvSpPr>
            <xdr:spPr>
              <a:xfrm rot="10800000">
                <a:off x="10187516" y="20188754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64" name="Right Arrow 63">
                <a:extLst>
                  <a:ext uri="{FF2B5EF4-FFF2-40B4-BE49-F238E27FC236}">
                    <a16:creationId xmlns:a16="http://schemas.microsoft.com/office/drawing/2014/main" id="{00000000-0008-0000-0A00-000040000000}"/>
                  </a:ext>
                </a:extLst>
              </xdr:cNvPr>
              <xdr:cNvSpPr/>
            </xdr:nvSpPr>
            <xdr:spPr>
              <a:xfrm rot="10800000">
                <a:off x="10212927" y="23230412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65" name="Right Arrow 64">
                <a:extLst>
                  <a:ext uri="{FF2B5EF4-FFF2-40B4-BE49-F238E27FC236}">
                    <a16:creationId xmlns:a16="http://schemas.microsoft.com/office/drawing/2014/main" id="{00000000-0008-0000-0A00-000041000000}"/>
                  </a:ext>
                </a:extLst>
              </xdr:cNvPr>
              <xdr:cNvSpPr/>
            </xdr:nvSpPr>
            <xdr:spPr>
              <a:xfrm rot="10800000">
                <a:off x="10179050" y="5278897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  <xdr:grpSp>
          <xdr:nvGrpSpPr>
            <xdr:cNvPr id="43" name="Group 42">
              <a:extLst>
                <a:ext uri="{FF2B5EF4-FFF2-40B4-BE49-F238E27FC236}">
                  <a16:creationId xmlns:a16="http://schemas.microsoft.com/office/drawing/2014/main" id="{00000000-0008-0000-0A00-00002B000000}"/>
                </a:ext>
              </a:extLst>
            </xdr:cNvPr>
            <xdr:cNvGrpSpPr/>
          </xdr:nvGrpSpPr>
          <xdr:grpSpPr>
            <a:xfrm>
              <a:off x="11317823" y="1174763"/>
              <a:ext cx="3884093" cy="26130280"/>
              <a:chOff x="11317823" y="1174763"/>
              <a:chExt cx="3884093" cy="26130280"/>
            </a:xfrm>
          </xdr:grpSpPr>
          <xdr:sp macro="" textlink="">
            <xdr:nvSpPr>
              <xdr:cNvPr id="44" name="TextBox 43">
                <a:extLst>
                  <a:ext uri="{FF2B5EF4-FFF2-40B4-BE49-F238E27FC236}">
                    <a16:creationId xmlns:a16="http://schemas.microsoft.com/office/drawing/2014/main" id="{00000000-0008-0000-0A00-00002C000000}"/>
                  </a:ext>
                </a:extLst>
              </xdr:cNvPr>
              <xdr:cNvSpPr txBox="1"/>
            </xdr:nvSpPr>
            <xdr:spPr>
              <a:xfrm>
                <a:off x="11345333" y="1174763"/>
                <a:ext cx="3164417" cy="560916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For All Staff Paid with</a:t>
                </a:r>
                <a:r>
                  <a:rPr lang="en-US" sz="1100" b="1" baseline="0"/>
                  <a:t> Ryan White Funds</a:t>
                </a:r>
                <a:endParaRPr lang="en-US" sz="1100" b="1"/>
              </a:p>
            </xdr:txBody>
          </xdr:sp>
          <xdr:sp macro="" textlink="">
            <xdr:nvSpPr>
              <xdr:cNvPr id="45" name="TextBox 44">
                <a:extLst>
                  <a:ext uri="{FF2B5EF4-FFF2-40B4-BE49-F238E27FC236}">
                    <a16:creationId xmlns:a16="http://schemas.microsoft.com/office/drawing/2014/main" id="{00000000-0008-0000-0A00-00002D000000}"/>
                  </a:ext>
                </a:extLst>
              </xdr:cNvPr>
              <xdr:cNvSpPr txBox="1"/>
            </xdr:nvSpPr>
            <xdr:spPr>
              <a:xfrm>
                <a:off x="11366502" y="1820391"/>
                <a:ext cx="3810000" cy="3184183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Personnel Name:</a:t>
                </a:r>
              </a:p>
              <a:p>
                <a:r>
                  <a:rPr lang="en-US" sz="1100" b="1" u="none"/>
                  <a:t>Please use First Initial</a:t>
                </a:r>
                <a:r>
                  <a:rPr lang="en-US" sz="1100" b="1" u="none" baseline="0"/>
                  <a:t> and Last Name Format "M. Johnson"</a:t>
                </a:r>
                <a:endParaRPr lang="en-US" sz="1100" b="1" u="none"/>
              </a:p>
              <a:p>
                <a:endParaRPr lang="en-US" sz="1100" b="1" u="sng"/>
              </a:p>
              <a:p>
                <a:r>
                  <a:rPr lang="en-US" sz="1100" b="1" u="sng"/>
                  <a:t>100% Annual Salary Cost: </a:t>
                </a:r>
                <a:r>
                  <a:rPr lang="en-US" sz="1100" b="1"/>
                  <a:t>This should be the 100% Total amount the Provider Agency anticipates paying </a:t>
                </a:r>
                <a:r>
                  <a:rPr lang="en-US" sz="1100" b="1" baseline="0"/>
                  <a:t>the staff member between 3/1/2023 - 2/29/2024 regardless of the amount they are assigned on the grant. This Total 100% Cost should include any anticipated salary increases.</a:t>
                </a:r>
              </a:p>
              <a:p>
                <a:endParaRPr lang="en-US" sz="1100" b="1" baseline="0"/>
              </a:p>
              <a:p>
                <a:r>
                  <a:rPr lang="en-US" sz="1100" b="1" u="sng" baseline="0"/>
                  <a:t>Total FTE:</a:t>
                </a:r>
                <a:r>
                  <a:rPr lang="en-US" sz="1100" b="1" baseline="0"/>
                  <a:t> This stands for Full Time Employee. If you have an employee who works half time then they would be considered a 0.50 FTE. A full time employee would be 1.00 FTE.</a:t>
                </a:r>
              </a:p>
              <a:p>
                <a:endParaRPr lang="en-US" sz="1100" b="1" baseline="0"/>
              </a:p>
              <a:p>
                <a:r>
                  <a:rPr lang="en-US" sz="1100" b="1" u="sng" baseline="0"/>
                  <a:t>% of FTE on Grant:</a:t>
                </a:r>
                <a:r>
                  <a:rPr lang="en-US" sz="1100" b="1" baseline="0"/>
                  <a:t> For the employee who is a 0.50 FTE who spend all of their time on the grant the percent would be 100%. For the 1.00 FTE who spends 3/4 of their time working on the grant, their percentage would be 75%.</a:t>
                </a:r>
                <a:endParaRPr lang="en-US" sz="1100" b="1"/>
              </a:p>
            </xdr:txBody>
          </xdr:sp>
          <xdr:sp macro="" textlink="">
            <xdr:nvSpPr>
              <xdr:cNvPr id="46" name="TextBox 45">
                <a:extLst>
                  <a:ext uri="{FF2B5EF4-FFF2-40B4-BE49-F238E27FC236}">
                    <a16:creationId xmlns:a16="http://schemas.microsoft.com/office/drawing/2014/main" id="{00000000-0008-0000-0A00-00002E000000}"/>
                  </a:ext>
                </a:extLst>
              </xdr:cNvPr>
              <xdr:cNvSpPr txBox="1"/>
            </xdr:nvSpPr>
            <xdr:spPr>
              <a:xfrm>
                <a:off x="11370737" y="5232337"/>
                <a:ext cx="3810000" cy="2239434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Fringe Cost:</a:t>
                </a:r>
              </a:p>
              <a:p>
                <a:r>
                  <a:rPr lang="en-US" sz="1100" b="1" u="none"/>
                  <a:t>1. If</a:t>
                </a:r>
                <a:r>
                  <a:rPr lang="en-US" sz="1100" b="1" u="none" baseline="0"/>
                  <a:t> on the "!!Complete First!!" tab you selected that you would be choosing a Fringe Rate in Question #2 to claim fringe costs you will input that Fringe Rate here in Column G.</a:t>
                </a:r>
              </a:p>
              <a:p>
                <a:endParaRPr lang="en-US" sz="1100" b="1" u="none" baseline="0"/>
              </a:p>
              <a:p>
                <a:r>
                  <a:rPr lang="en-US" sz="1100" b="1" u="none" baseline="0"/>
                  <a:t>2. If you are claiming the Fringe Costs based on actual expenditures then you will complete the 100% Annual Fringe Cost column with the total amount the agency anticipates to pay for that staff member during the grant timeframe. The 100% cost will then calculate against the "% of FTE on Grant" listed above.</a:t>
                </a:r>
                <a:endParaRPr lang="en-US" sz="1100" b="1" u="none"/>
              </a:p>
            </xdr:txBody>
          </xdr:sp>
          <xdr:sp macro="" textlink="">
            <xdr:nvSpPr>
              <xdr:cNvPr id="47" name="TextBox 46">
                <a:extLst>
                  <a:ext uri="{FF2B5EF4-FFF2-40B4-BE49-F238E27FC236}">
                    <a16:creationId xmlns:a16="http://schemas.microsoft.com/office/drawing/2014/main" id="{00000000-0008-0000-0A00-00002F000000}"/>
                  </a:ext>
                </a:extLst>
              </xdr:cNvPr>
              <xdr:cNvSpPr txBox="1"/>
            </xdr:nvSpPr>
            <xdr:spPr>
              <a:xfrm>
                <a:off x="11317823" y="9105919"/>
                <a:ext cx="3164417" cy="560916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For Any</a:t>
                </a:r>
                <a:r>
                  <a:rPr lang="en-US" sz="1100" b="1" baseline="0"/>
                  <a:t> Additional Direct Care Costs.</a:t>
                </a:r>
                <a:endParaRPr lang="en-US" sz="1100" b="1"/>
              </a:p>
            </xdr:txBody>
          </xdr:sp>
          <xdr:sp macro="" textlink="">
            <xdr:nvSpPr>
              <xdr:cNvPr id="48" name="TextBox 47">
                <a:extLst>
                  <a:ext uri="{FF2B5EF4-FFF2-40B4-BE49-F238E27FC236}">
                    <a16:creationId xmlns:a16="http://schemas.microsoft.com/office/drawing/2014/main" id="{00000000-0008-0000-0A00-000030000000}"/>
                  </a:ext>
                </a:extLst>
              </xdr:cNvPr>
              <xdr:cNvSpPr txBox="1"/>
            </xdr:nvSpPr>
            <xdr:spPr>
              <a:xfrm>
                <a:off x="11332642" y="9798057"/>
                <a:ext cx="3810000" cy="901701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Other Direct Care Costs:</a:t>
                </a:r>
              </a:p>
              <a:p>
                <a:r>
                  <a:rPr lang="en-US" sz="1100" b="1" u="none" baseline="0"/>
                  <a:t>Please choose a category from the drop down list provided in Column C, and add the budgeted amount and a brief explanation of the cost.</a:t>
                </a:r>
              </a:p>
            </xdr:txBody>
          </xdr:sp>
          <xdr:sp macro="" textlink="">
            <xdr:nvSpPr>
              <xdr:cNvPr id="49" name="TextBox 48">
                <a:extLst>
                  <a:ext uri="{FF2B5EF4-FFF2-40B4-BE49-F238E27FC236}">
                    <a16:creationId xmlns:a16="http://schemas.microsoft.com/office/drawing/2014/main" id="{00000000-0008-0000-0A00-000031000000}"/>
                  </a:ext>
                </a:extLst>
              </xdr:cNvPr>
              <xdr:cNvSpPr txBox="1"/>
            </xdr:nvSpPr>
            <xdr:spPr>
              <a:xfrm>
                <a:off x="11353805" y="11681895"/>
                <a:ext cx="3164417" cy="690023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For Any</a:t>
                </a:r>
                <a:r>
                  <a:rPr lang="en-US" sz="1100" b="1" baseline="0"/>
                  <a:t> Direct Care Costs that must be excluded from any Admin/Indirect cost calculations.</a:t>
                </a:r>
                <a:endParaRPr lang="en-US" sz="1100" b="1"/>
              </a:p>
            </xdr:txBody>
          </xdr:sp>
          <xdr:sp macro="" textlink="">
            <xdr:nvSpPr>
              <xdr:cNvPr id="50" name="TextBox 49">
                <a:extLst>
                  <a:ext uri="{FF2B5EF4-FFF2-40B4-BE49-F238E27FC236}">
                    <a16:creationId xmlns:a16="http://schemas.microsoft.com/office/drawing/2014/main" id="{00000000-0008-0000-0A00-000032000000}"/>
                  </a:ext>
                </a:extLst>
              </xdr:cNvPr>
              <xdr:cNvSpPr txBox="1"/>
            </xdr:nvSpPr>
            <xdr:spPr>
              <a:xfrm>
                <a:off x="11368624" y="12479865"/>
                <a:ext cx="3810000" cy="1278468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Excluded Direct Care Costs:</a:t>
                </a:r>
              </a:p>
              <a:p>
                <a:r>
                  <a:rPr lang="en-US" sz="1100" b="1" u="none" baseline="0"/>
                  <a:t>There are some Direct Costs that must be excluded from any calculation for Admin/Indirect Costs. These costs include anything associated with Direct Patient Care (Labs, Oral Health, etc.) and any Rent, Facility Maintenance Fees, Utilities, etc.</a:t>
                </a:r>
              </a:p>
            </xdr:txBody>
          </xdr:sp>
          <xdr:sp macro="" textlink="">
            <xdr:nvSpPr>
              <xdr:cNvPr id="51" name="TextBox 50">
                <a:extLst>
                  <a:ext uri="{FF2B5EF4-FFF2-40B4-BE49-F238E27FC236}">
                    <a16:creationId xmlns:a16="http://schemas.microsoft.com/office/drawing/2014/main" id="{00000000-0008-0000-0A00-000033000000}"/>
                  </a:ext>
                </a:extLst>
              </xdr:cNvPr>
              <xdr:cNvSpPr txBox="1"/>
            </xdr:nvSpPr>
            <xdr:spPr>
              <a:xfrm>
                <a:off x="11326291" y="15242131"/>
                <a:ext cx="3164417" cy="728122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the Aministrative</a:t>
                </a:r>
                <a:r>
                  <a:rPr lang="en-US" sz="1100" b="1" baseline="0"/>
                  <a:t> Section if you chose "Cost Allocation" or "Other" for Question #1 on the "!!Complete First!!" tab.</a:t>
                </a:r>
                <a:endParaRPr lang="en-US" sz="1100" b="1"/>
              </a:p>
            </xdr:txBody>
          </xdr:sp>
          <xdr:sp macro="" textlink="">
            <xdr:nvSpPr>
              <xdr:cNvPr id="52" name="TextBox 51">
                <a:extLst>
                  <a:ext uri="{FF2B5EF4-FFF2-40B4-BE49-F238E27FC236}">
                    <a16:creationId xmlns:a16="http://schemas.microsoft.com/office/drawing/2014/main" id="{00000000-0008-0000-0A00-000034000000}"/>
                  </a:ext>
                </a:extLst>
              </xdr:cNvPr>
              <xdr:cNvSpPr txBox="1"/>
            </xdr:nvSpPr>
            <xdr:spPr>
              <a:xfrm>
                <a:off x="11319943" y="16114187"/>
                <a:ext cx="3810000" cy="670988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none" baseline="0"/>
                  <a:t>**Same Instructions For Entering Salary and Fringe In the Administrative Section as is listed above in the Direct Cost Section.</a:t>
                </a:r>
              </a:p>
            </xdr:txBody>
          </xdr:sp>
          <xdr:sp macro="" textlink="">
            <xdr:nvSpPr>
              <xdr:cNvPr id="53" name="TextBox 52">
                <a:extLst>
                  <a:ext uri="{FF2B5EF4-FFF2-40B4-BE49-F238E27FC236}">
                    <a16:creationId xmlns:a16="http://schemas.microsoft.com/office/drawing/2014/main" id="{00000000-0008-0000-0A00-000035000000}"/>
                  </a:ext>
                </a:extLst>
              </xdr:cNvPr>
              <xdr:cNvSpPr txBox="1"/>
            </xdr:nvSpPr>
            <xdr:spPr>
              <a:xfrm>
                <a:off x="11341107" y="18008615"/>
                <a:ext cx="3164417" cy="728122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the Other Aministrative</a:t>
                </a:r>
                <a:r>
                  <a:rPr lang="en-US" sz="1100" b="1" baseline="0"/>
                  <a:t> Section for those Admin/Indirect Costs that are not associated with Salary anf Fringe</a:t>
                </a:r>
                <a:endParaRPr lang="en-US" sz="1100" b="1"/>
              </a:p>
            </xdr:txBody>
          </xdr:sp>
          <xdr:sp macro="" textlink="">
            <xdr:nvSpPr>
              <xdr:cNvPr id="54" name="TextBox 53">
                <a:extLst>
                  <a:ext uri="{FF2B5EF4-FFF2-40B4-BE49-F238E27FC236}">
                    <a16:creationId xmlns:a16="http://schemas.microsoft.com/office/drawing/2014/main" id="{00000000-0008-0000-0A00-000036000000}"/>
                  </a:ext>
                </a:extLst>
              </xdr:cNvPr>
              <xdr:cNvSpPr txBox="1"/>
            </xdr:nvSpPr>
            <xdr:spPr>
              <a:xfrm>
                <a:off x="11362265" y="20157011"/>
                <a:ext cx="3164417" cy="728122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Cell D103 if your requested Admin Cost percentage happens to be different for each service category.</a:t>
                </a:r>
              </a:p>
            </xdr:txBody>
          </xdr:sp>
          <xdr:sp macro="" textlink="">
            <xdr:nvSpPr>
              <xdr:cNvPr id="55" name="TextBox 54">
                <a:extLst>
                  <a:ext uri="{FF2B5EF4-FFF2-40B4-BE49-F238E27FC236}">
                    <a16:creationId xmlns:a16="http://schemas.microsoft.com/office/drawing/2014/main" id="{00000000-0008-0000-0A00-000037000000}"/>
                  </a:ext>
                </a:extLst>
              </xdr:cNvPr>
              <xdr:cNvSpPr txBox="1"/>
            </xdr:nvSpPr>
            <xdr:spPr>
              <a:xfrm>
                <a:off x="11377093" y="23166920"/>
                <a:ext cx="3164417" cy="550333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This Section is the Detailed Narrative Portion of the Budget For the Staff Assigned to the Grant.</a:t>
                </a:r>
              </a:p>
            </xdr:txBody>
          </xdr:sp>
          <xdr:sp macro="" textlink="">
            <xdr:nvSpPr>
              <xdr:cNvPr id="56" name="TextBox 55">
                <a:extLst>
                  <a:ext uri="{FF2B5EF4-FFF2-40B4-BE49-F238E27FC236}">
                    <a16:creationId xmlns:a16="http://schemas.microsoft.com/office/drawing/2014/main" id="{00000000-0008-0000-0A00-000038000000}"/>
                  </a:ext>
                </a:extLst>
              </xdr:cNvPr>
              <xdr:cNvSpPr txBox="1"/>
            </xdr:nvSpPr>
            <xdr:spPr>
              <a:xfrm>
                <a:off x="11377095" y="23992421"/>
                <a:ext cx="3810000" cy="1397005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Position Description Detail:</a:t>
                </a:r>
                <a:endParaRPr lang="en-US" sz="1100" b="1" u="none"/>
              </a:p>
              <a:p>
                <a:r>
                  <a:rPr lang="en-US" sz="1100" b="1" u="none"/>
                  <a:t>For Each Staff Member assigned to the grant, select their position title from the Drop Down box in</a:t>
                </a:r>
                <a:r>
                  <a:rPr lang="en-US" sz="1100" b="1" u="none" baseline="0"/>
                  <a:t> Column C. In the position Description Detail, include the Staff Member's name and a detailed description of the position as it relates to the Ryan White  grant.</a:t>
                </a:r>
                <a:endParaRPr lang="en-US" sz="1100" b="1" u="none"/>
              </a:p>
            </xdr:txBody>
          </xdr:sp>
          <xdr:sp macro="" textlink="">
            <xdr:nvSpPr>
              <xdr:cNvPr id="57" name="TextBox 56">
                <a:extLst>
                  <a:ext uri="{FF2B5EF4-FFF2-40B4-BE49-F238E27FC236}">
                    <a16:creationId xmlns:a16="http://schemas.microsoft.com/office/drawing/2014/main" id="{00000000-0008-0000-0A00-000039000000}"/>
                  </a:ext>
                </a:extLst>
              </xdr:cNvPr>
              <xdr:cNvSpPr txBox="1"/>
            </xdr:nvSpPr>
            <xdr:spPr>
              <a:xfrm>
                <a:off x="11391916" y="26326283"/>
                <a:ext cx="3810000" cy="978760"/>
              </a:xfrm>
              <a:prstGeom prst="rect">
                <a:avLst/>
              </a:prstGeom>
              <a:solidFill>
                <a:schemeClr val="lt1"/>
              </a:solidFill>
              <a:ln w="25400" cmpd="sng">
                <a:solidFill>
                  <a:srgbClr val="92D050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 baseline="0"/>
                  <a:t>Administrative Personnel Position Description:</a:t>
                </a:r>
              </a:p>
              <a:p>
                <a:r>
                  <a:rPr lang="en-US" sz="1100" b="1" u="none" baseline="0"/>
                  <a:t>Continue scrolling down to input any position descriptions for any staff who were listed in the Administrative Cost Section and follow the same instructions as above.</a:t>
                </a:r>
              </a:p>
              <a:p>
                <a:endParaRPr lang="en-US" sz="1100" b="1" u="none"/>
              </a:p>
            </xdr:txBody>
          </xdr:sp>
        </xdr:grpSp>
      </xdr:grpSp>
      <xdr:grpSp>
        <xdr:nvGrpSpPr>
          <xdr:cNvPr id="36" name="Group 35">
            <a:extLst>
              <a:ext uri="{FF2B5EF4-FFF2-40B4-BE49-F238E27FC236}">
                <a16:creationId xmlns:a16="http://schemas.microsoft.com/office/drawing/2014/main" id="{00000000-0008-0000-0A00-000024000000}"/>
              </a:ext>
            </a:extLst>
          </xdr:cNvPr>
          <xdr:cNvGrpSpPr/>
        </xdr:nvGrpSpPr>
        <xdr:grpSpPr>
          <a:xfrm>
            <a:off x="11145149" y="27613162"/>
            <a:ext cx="1905599" cy="10621469"/>
            <a:chOff x="11145149" y="27613162"/>
            <a:chExt cx="1905599" cy="10621469"/>
          </a:xfrm>
        </xdr:grpSpPr>
        <xdr:sp macro="" textlink="">
          <xdr:nvSpPr>
            <xdr:cNvPr id="37" name="Right Arrow 36">
              <a:extLst>
                <a:ext uri="{FF2B5EF4-FFF2-40B4-BE49-F238E27FC236}">
                  <a16:creationId xmlns:a16="http://schemas.microsoft.com/office/drawing/2014/main" id="{00000000-0008-0000-0A00-000025000000}"/>
                </a:ext>
              </a:extLst>
            </xdr:cNvPr>
            <xdr:cNvSpPr/>
          </xdr:nvSpPr>
          <xdr:spPr>
            <a:xfrm rot="5400000">
              <a:off x="12460319" y="28083186"/>
              <a:ext cx="1026584" cy="86535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38" name="Right Arrow 37">
              <a:extLst>
                <a:ext uri="{FF2B5EF4-FFF2-40B4-BE49-F238E27FC236}">
                  <a16:creationId xmlns:a16="http://schemas.microsoft.com/office/drawing/2014/main" id="{00000000-0008-0000-0A00-000026000000}"/>
                </a:ext>
              </a:extLst>
            </xdr:cNvPr>
            <xdr:cNvSpPr/>
          </xdr:nvSpPr>
          <xdr:spPr>
            <a:xfrm rot="5400000">
              <a:off x="12481365" y="30601821"/>
              <a:ext cx="1026584" cy="95250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39" name="Right Arrow 38">
              <a:extLst>
                <a:ext uri="{FF2B5EF4-FFF2-40B4-BE49-F238E27FC236}">
                  <a16:creationId xmlns:a16="http://schemas.microsoft.com/office/drawing/2014/main" id="{00000000-0008-0000-0A00-000027000000}"/>
                </a:ext>
              </a:extLst>
            </xdr:cNvPr>
            <xdr:cNvSpPr/>
          </xdr:nvSpPr>
          <xdr:spPr>
            <a:xfrm rot="5400000">
              <a:off x="12485597" y="35992956"/>
              <a:ext cx="1026584" cy="95250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40" name="Right Arrow 39">
              <a:extLst>
                <a:ext uri="{FF2B5EF4-FFF2-40B4-BE49-F238E27FC236}">
                  <a16:creationId xmlns:a16="http://schemas.microsoft.com/office/drawing/2014/main" id="{00000000-0008-0000-0A00-000028000000}"/>
                </a:ext>
              </a:extLst>
            </xdr:cNvPr>
            <xdr:cNvSpPr/>
          </xdr:nvSpPr>
          <xdr:spPr>
            <a:xfrm rot="10800000">
              <a:off x="11145149" y="38139381"/>
              <a:ext cx="1023471" cy="95250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41" name="Right Arrow 40">
              <a:extLst>
                <a:ext uri="{FF2B5EF4-FFF2-40B4-BE49-F238E27FC236}">
                  <a16:creationId xmlns:a16="http://schemas.microsoft.com/office/drawing/2014/main" id="{00000000-0008-0000-0A00-000029000000}"/>
                </a:ext>
              </a:extLst>
            </xdr:cNvPr>
            <xdr:cNvSpPr/>
          </xdr:nvSpPr>
          <xdr:spPr>
            <a:xfrm rot="5400000">
              <a:off x="12489831" y="33171431"/>
              <a:ext cx="1026584" cy="95250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130966</xdr:colOff>
      <xdr:row>5</xdr:row>
      <xdr:rowOff>0</xdr:rowOff>
    </xdr:from>
    <xdr:to>
      <xdr:col>17</xdr:col>
      <xdr:colOff>480498</xdr:colOff>
      <xdr:row>194</xdr:row>
      <xdr:rowOff>175317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pSpPr/>
      </xdr:nvGrpSpPr>
      <xdr:grpSpPr>
        <a:xfrm>
          <a:off x="10389391" y="1143000"/>
          <a:ext cx="5216807" cy="35208267"/>
          <a:chOff x="10126381" y="1187214"/>
          <a:chExt cx="5003320" cy="37047417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B00-000003000000}"/>
              </a:ext>
            </a:extLst>
          </xdr:cNvPr>
          <xdr:cNvGrpSpPr/>
        </xdr:nvGrpSpPr>
        <xdr:grpSpPr>
          <a:xfrm>
            <a:off x="10126381" y="1187214"/>
            <a:ext cx="5003320" cy="26171991"/>
            <a:chOff x="10149416" y="1174763"/>
            <a:chExt cx="5052500" cy="26130280"/>
          </a:xfrm>
        </xdr:grpSpPr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00000000-0008-0000-0B00-00000A000000}"/>
                </a:ext>
              </a:extLst>
            </xdr:cNvPr>
            <xdr:cNvGrpSpPr/>
          </xdr:nvGrpSpPr>
          <xdr:grpSpPr>
            <a:xfrm>
              <a:off x="10149416" y="1238250"/>
              <a:ext cx="1090095" cy="22087412"/>
              <a:chOff x="10149416" y="1238250"/>
              <a:chExt cx="1090095" cy="22087412"/>
            </a:xfrm>
          </xdr:grpSpPr>
          <xdr:sp macro="" textlink="">
            <xdr:nvSpPr>
              <xdr:cNvPr id="26" name="Right Arrow 25">
                <a:extLst>
                  <a:ext uri="{FF2B5EF4-FFF2-40B4-BE49-F238E27FC236}">
                    <a16:creationId xmlns:a16="http://schemas.microsoft.com/office/drawing/2014/main" id="{00000000-0008-0000-0B00-00001A000000}"/>
                  </a:ext>
                </a:extLst>
              </xdr:cNvPr>
              <xdr:cNvSpPr/>
            </xdr:nvSpPr>
            <xdr:spPr>
              <a:xfrm rot="10800000">
                <a:off x="10149416" y="1238250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27" name="Right Arrow 26">
                <a:extLst>
                  <a:ext uri="{FF2B5EF4-FFF2-40B4-BE49-F238E27FC236}">
                    <a16:creationId xmlns:a16="http://schemas.microsoft.com/office/drawing/2014/main" id="{00000000-0008-0000-0B00-00001B000000}"/>
                  </a:ext>
                </a:extLst>
              </xdr:cNvPr>
              <xdr:cNvSpPr/>
            </xdr:nvSpPr>
            <xdr:spPr>
              <a:xfrm rot="10800000">
                <a:off x="10174818" y="9169408"/>
                <a:ext cx="990597" cy="101591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28" name="Right Arrow 27">
                <a:extLst>
                  <a:ext uri="{FF2B5EF4-FFF2-40B4-BE49-F238E27FC236}">
                    <a16:creationId xmlns:a16="http://schemas.microsoft.com/office/drawing/2014/main" id="{00000000-0008-0000-0B00-00001C000000}"/>
                  </a:ext>
                </a:extLst>
              </xdr:cNvPr>
              <xdr:cNvSpPr/>
            </xdr:nvSpPr>
            <xdr:spPr>
              <a:xfrm rot="10800000">
                <a:off x="10200222" y="11734805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29" name="Right Arrow 28">
                <a:extLst>
                  <a:ext uri="{FF2B5EF4-FFF2-40B4-BE49-F238E27FC236}">
                    <a16:creationId xmlns:a16="http://schemas.microsoft.com/office/drawing/2014/main" id="{00000000-0008-0000-0B00-00001D000000}"/>
                  </a:ext>
                </a:extLst>
              </xdr:cNvPr>
              <xdr:cNvSpPr/>
            </xdr:nvSpPr>
            <xdr:spPr>
              <a:xfrm rot="10800000">
                <a:off x="10162124" y="15295032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30" name="Right Arrow 29">
                <a:extLst>
                  <a:ext uri="{FF2B5EF4-FFF2-40B4-BE49-F238E27FC236}">
                    <a16:creationId xmlns:a16="http://schemas.microsoft.com/office/drawing/2014/main" id="{00000000-0008-0000-0B00-00001E000000}"/>
                  </a:ext>
                </a:extLst>
              </xdr:cNvPr>
              <xdr:cNvSpPr/>
            </xdr:nvSpPr>
            <xdr:spPr>
              <a:xfrm rot="10800000">
                <a:off x="10187524" y="18072107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31" name="Right Arrow 30">
                <a:extLst>
                  <a:ext uri="{FF2B5EF4-FFF2-40B4-BE49-F238E27FC236}">
                    <a16:creationId xmlns:a16="http://schemas.microsoft.com/office/drawing/2014/main" id="{00000000-0008-0000-0B00-00001F000000}"/>
                  </a:ext>
                </a:extLst>
              </xdr:cNvPr>
              <xdr:cNvSpPr/>
            </xdr:nvSpPr>
            <xdr:spPr>
              <a:xfrm rot="10800000">
                <a:off x="10187516" y="20188754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32" name="Right Arrow 31">
                <a:extLst>
                  <a:ext uri="{FF2B5EF4-FFF2-40B4-BE49-F238E27FC236}">
                    <a16:creationId xmlns:a16="http://schemas.microsoft.com/office/drawing/2014/main" id="{00000000-0008-0000-0B00-000020000000}"/>
                  </a:ext>
                </a:extLst>
              </xdr:cNvPr>
              <xdr:cNvSpPr/>
            </xdr:nvSpPr>
            <xdr:spPr>
              <a:xfrm rot="10800000">
                <a:off x="10212927" y="23230412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33" name="Right Arrow 32">
                <a:extLst>
                  <a:ext uri="{FF2B5EF4-FFF2-40B4-BE49-F238E27FC236}">
                    <a16:creationId xmlns:a16="http://schemas.microsoft.com/office/drawing/2014/main" id="{00000000-0008-0000-0B00-000021000000}"/>
                  </a:ext>
                </a:extLst>
              </xdr:cNvPr>
              <xdr:cNvSpPr/>
            </xdr:nvSpPr>
            <xdr:spPr>
              <a:xfrm rot="10800000">
                <a:off x="10179050" y="5278897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  <xdr:grpSp>
          <xdr:nvGrpSpPr>
            <xdr:cNvPr id="11" name="Group 10">
              <a:extLst>
                <a:ext uri="{FF2B5EF4-FFF2-40B4-BE49-F238E27FC236}">
                  <a16:creationId xmlns:a16="http://schemas.microsoft.com/office/drawing/2014/main" id="{00000000-0008-0000-0B00-00000B000000}"/>
                </a:ext>
              </a:extLst>
            </xdr:cNvPr>
            <xdr:cNvGrpSpPr/>
          </xdr:nvGrpSpPr>
          <xdr:grpSpPr>
            <a:xfrm>
              <a:off x="11317823" y="1174763"/>
              <a:ext cx="3884093" cy="26130280"/>
              <a:chOff x="11317823" y="1174763"/>
              <a:chExt cx="3884093" cy="26130280"/>
            </a:xfrm>
          </xdr:grpSpPr>
          <xdr:sp macro="" textlink="">
            <xdr:nvSpPr>
              <xdr:cNvPr id="12" name="TextBox 11">
                <a:extLst>
                  <a:ext uri="{FF2B5EF4-FFF2-40B4-BE49-F238E27FC236}">
                    <a16:creationId xmlns:a16="http://schemas.microsoft.com/office/drawing/2014/main" id="{00000000-0008-0000-0B00-00000C000000}"/>
                  </a:ext>
                </a:extLst>
              </xdr:cNvPr>
              <xdr:cNvSpPr txBox="1"/>
            </xdr:nvSpPr>
            <xdr:spPr>
              <a:xfrm>
                <a:off x="11345333" y="1174763"/>
                <a:ext cx="3164417" cy="560916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For All Staff Paid with</a:t>
                </a:r>
                <a:r>
                  <a:rPr lang="en-US" sz="1100" b="1" baseline="0"/>
                  <a:t> Ryan White Funds</a:t>
                </a:r>
                <a:endParaRPr lang="en-US" sz="1100" b="1"/>
              </a:p>
            </xdr:txBody>
          </xdr:sp>
          <xdr:sp macro="" textlink="">
            <xdr:nvSpPr>
              <xdr:cNvPr id="13" name="TextBox 12">
                <a:extLst>
                  <a:ext uri="{FF2B5EF4-FFF2-40B4-BE49-F238E27FC236}">
                    <a16:creationId xmlns:a16="http://schemas.microsoft.com/office/drawing/2014/main" id="{00000000-0008-0000-0B00-00000D000000}"/>
                  </a:ext>
                </a:extLst>
              </xdr:cNvPr>
              <xdr:cNvSpPr txBox="1"/>
            </xdr:nvSpPr>
            <xdr:spPr>
              <a:xfrm>
                <a:off x="11366502" y="1820391"/>
                <a:ext cx="3810000" cy="3184183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Personnel Name:</a:t>
                </a:r>
              </a:p>
              <a:p>
                <a:r>
                  <a:rPr lang="en-US" sz="1100" b="1" u="none"/>
                  <a:t>Please use First Initial</a:t>
                </a:r>
                <a:r>
                  <a:rPr lang="en-US" sz="1100" b="1" u="none" baseline="0"/>
                  <a:t> and Last Name Format "M. Johnson"</a:t>
                </a:r>
                <a:endParaRPr lang="en-US" sz="1100" b="1" u="none"/>
              </a:p>
              <a:p>
                <a:endParaRPr lang="en-US" sz="1100" b="1" u="sng"/>
              </a:p>
              <a:p>
                <a:r>
                  <a:rPr lang="en-US" sz="1100" b="1" u="sng"/>
                  <a:t>100% Annual Salary Cost: </a:t>
                </a:r>
                <a:r>
                  <a:rPr lang="en-US" sz="1100" b="1"/>
                  <a:t>This should be the 100% Total amount the Provider Agency anticipates paying </a:t>
                </a:r>
                <a:r>
                  <a:rPr lang="en-US" sz="1100" b="1" baseline="0"/>
                  <a:t>the staff member between 3/1/2023 - 2/29/2024 regardless of the amount they are assigned on the grant. This Total 100% Cost should include any anticipated salary increases.</a:t>
                </a:r>
              </a:p>
              <a:p>
                <a:endParaRPr lang="en-US" sz="1100" b="1" baseline="0"/>
              </a:p>
              <a:p>
                <a:r>
                  <a:rPr lang="en-US" sz="1100" b="1" u="sng" baseline="0"/>
                  <a:t>Total FTE:</a:t>
                </a:r>
                <a:r>
                  <a:rPr lang="en-US" sz="1100" b="1" baseline="0"/>
                  <a:t> This stands for Full Time Employee. If you have an employee who works half time then they would be considered a 0.50 FTE. A full time employee would be 1.00 FTE.</a:t>
                </a:r>
              </a:p>
              <a:p>
                <a:endParaRPr lang="en-US" sz="1100" b="1" baseline="0"/>
              </a:p>
              <a:p>
                <a:r>
                  <a:rPr lang="en-US" sz="1100" b="1" u="sng" baseline="0"/>
                  <a:t>% of FTE on Grant:</a:t>
                </a:r>
                <a:r>
                  <a:rPr lang="en-US" sz="1100" b="1" baseline="0"/>
                  <a:t> For the employee who is a 0.50 FTE who spend all of their time on the grant the percent would be 100%. For the 1.00 FTE who spends 3/4 of their time working on the grant, their percentage would be 75%.</a:t>
                </a:r>
                <a:endParaRPr lang="en-US" sz="1100" b="1"/>
              </a:p>
            </xdr:txBody>
          </xdr:sp>
          <xdr:sp macro="" textlink="">
            <xdr:nvSpPr>
              <xdr:cNvPr id="14" name="TextBox 13">
                <a:extLst>
                  <a:ext uri="{FF2B5EF4-FFF2-40B4-BE49-F238E27FC236}">
                    <a16:creationId xmlns:a16="http://schemas.microsoft.com/office/drawing/2014/main" id="{00000000-0008-0000-0B00-00000E000000}"/>
                  </a:ext>
                </a:extLst>
              </xdr:cNvPr>
              <xdr:cNvSpPr txBox="1"/>
            </xdr:nvSpPr>
            <xdr:spPr>
              <a:xfrm>
                <a:off x="11370737" y="5232337"/>
                <a:ext cx="3810000" cy="2239434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Fringe Cost:</a:t>
                </a:r>
              </a:p>
              <a:p>
                <a:r>
                  <a:rPr lang="en-US" sz="1100" b="1" u="none"/>
                  <a:t>1. If</a:t>
                </a:r>
                <a:r>
                  <a:rPr lang="en-US" sz="1100" b="1" u="none" baseline="0"/>
                  <a:t> on the "!!Complete First!!" tab you selected that you would be choosing a Fringe Rate in Question #2 to claim fringe costs you will input that Fringe Rate here in Column G.</a:t>
                </a:r>
              </a:p>
              <a:p>
                <a:endParaRPr lang="en-US" sz="1100" b="1" u="none" baseline="0"/>
              </a:p>
              <a:p>
                <a:r>
                  <a:rPr lang="en-US" sz="1100" b="1" u="none" baseline="0"/>
                  <a:t>2. If you are claiming the Fringe Costs based on actual expenditures then you will complete the 100% Annual Fringe Cost column with the total amount the agency anticipates to pay for that staff member during the grant timeframe. The 100% cost will then calculate against the "% of FTE on Grant" listed above.</a:t>
                </a:r>
                <a:endParaRPr lang="en-US" sz="1100" b="1" u="none"/>
              </a:p>
            </xdr:txBody>
          </xdr:sp>
          <xdr:sp macro="" textlink="">
            <xdr:nvSpPr>
              <xdr:cNvPr id="15" name="TextBox 14">
                <a:extLst>
                  <a:ext uri="{FF2B5EF4-FFF2-40B4-BE49-F238E27FC236}">
                    <a16:creationId xmlns:a16="http://schemas.microsoft.com/office/drawing/2014/main" id="{00000000-0008-0000-0B00-00000F000000}"/>
                  </a:ext>
                </a:extLst>
              </xdr:cNvPr>
              <xdr:cNvSpPr txBox="1"/>
            </xdr:nvSpPr>
            <xdr:spPr>
              <a:xfrm>
                <a:off x="11317823" y="9105919"/>
                <a:ext cx="3164417" cy="560916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For Any</a:t>
                </a:r>
                <a:r>
                  <a:rPr lang="en-US" sz="1100" b="1" baseline="0"/>
                  <a:t> Additional Direct Care Costs.</a:t>
                </a:r>
                <a:endParaRPr lang="en-US" sz="1100" b="1"/>
              </a:p>
            </xdr:txBody>
          </xdr:sp>
          <xdr:sp macro="" textlink="">
            <xdr:nvSpPr>
              <xdr:cNvPr id="16" name="TextBox 15">
                <a:extLst>
                  <a:ext uri="{FF2B5EF4-FFF2-40B4-BE49-F238E27FC236}">
                    <a16:creationId xmlns:a16="http://schemas.microsoft.com/office/drawing/2014/main" id="{00000000-0008-0000-0B00-000010000000}"/>
                  </a:ext>
                </a:extLst>
              </xdr:cNvPr>
              <xdr:cNvSpPr txBox="1"/>
            </xdr:nvSpPr>
            <xdr:spPr>
              <a:xfrm>
                <a:off x="11332642" y="9798057"/>
                <a:ext cx="3810000" cy="901701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Other Direct Care Costs:</a:t>
                </a:r>
              </a:p>
              <a:p>
                <a:r>
                  <a:rPr lang="en-US" sz="1100" b="1" u="none" baseline="0"/>
                  <a:t>Please choose a category from the drop down list provided in Column C, and add the budgeted amount and a brief explanation of the cost.</a:t>
                </a:r>
              </a:p>
            </xdr:txBody>
          </xdr:sp>
          <xdr:sp macro="" textlink="">
            <xdr:nvSpPr>
              <xdr:cNvPr id="17" name="TextBox 16">
                <a:extLst>
                  <a:ext uri="{FF2B5EF4-FFF2-40B4-BE49-F238E27FC236}">
                    <a16:creationId xmlns:a16="http://schemas.microsoft.com/office/drawing/2014/main" id="{00000000-0008-0000-0B00-000011000000}"/>
                  </a:ext>
                </a:extLst>
              </xdr:cNvPr>
              <xdr:cNvSpPr txBox="1"/>
            </xdr:nvSpPr>
            <xdr:spPr>
              <a:xfrm>
                <a:off x="11353805" y="11681895"/>
                <a:ext cx="3164417" cy="690023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For Any</a:t>
                </a:r>
                <a:r>
                  <a:rPr lang="en-US" sz="1100" b="1" baseline="0"/>
                  <a:t> Direct Care Costs that must be excluded from any Admin/Indirect cost calculations.</a:t>
                </a:r>
                <a:endParaRPr lang="en-US" sz="1100" b="1"/>
              </a:p>
            </xdr:txBody>
          </xdr:sp>
          <xdr:sp macro="" textlink="">
            <xdr:nvSpPr>
              <xdr:cNvPr id="18" name="TextBox 17">
                <a:extLst>
                  <a:ext uri="{FF2B5EF4-FFF2-40B4-BE49-F238E27FC236}">
                    <a16:creationId xmlns:a16="http://schemas.microsoft.com/office/drawing/2014/main" id="{00000000-0008-0000-0B00-000012000000}"/>
                  </a:ext>
                </a:extLst>
              </xdr:cNvPr>
              <xdr:cNvSpPr txBox="1"/>
            </xdr:nvSpPr>
            <xdr:spPr>
              <a:xfrm>
                <a:off x="11368624" y="12479865"/>
                <a:ext cx="3810000" cy="1278468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Excluded Direct Care Costs:</a:t>
                </a:r>
              </a:p>
              <a:p>
                <a:r>
                  <a:rPr lang="en-US" sz="1100" b="1" u="none" baseline="0"/>
                  <a:t>There are some Direct Costs that must be excluded from any calculation for Admin/Indirect Costs. These costs include anything associated with Direct Patient Care (Labs, Oral Health, etc.) and any Rent, Facility Maintenance Fees, Utilities, etc.</a:t>
                </a:r>
              </a:p>
            </xdr:txBody>
          </xdr:sp>
          <xdr:sp macro="" textlink="">
            <xdr:nvSpPr>
              <xdr:cNvPr id="19" name="TextBox 18">
                <a:extLst>
                  <a:ext uri="{FF2B5EF4-FFF2-40B4-BE49-F238E27FC236}">
                    <a16:creationId xmlns:a16="http://schemas.microsoft.com/office/drawing/2014/main" id="{00000000-0008-0000-0B00-000013000000}"/>
                  </a:ext>
                </a:extLst>
              </xdr:cNvPr>
              <xdr:cNvSpPr txBox="1"/>
            </xdr:nvSpPr>
            <xdr:spPr>
              <a:xfrm>
                <a:off x="11326291" y="15242131"/>
                <a:ext cx="3164417" cy="728122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the Aministrative</a:t>
                </a:r>
                <a:r>
                  <a:rPr lang="en-US" sz="1100" b="1" baseline="0"/>
                  <a:t> Section if you chose "Cost Allocation" or "Other" for Question #1 on the "!!Complete First!!" tab.</a:t>
                </a:r>
                <a:endParaRPr lang="en-US" sz="1100" b="1"/>
              </a:p>
            </xdr:txBody>
          </xdr:sp>
          <xdr:sp macro="" textlink="">
            <xdr:nvSpPr>
              <xdr:cNvPr id="20" name="TextBox 19">
                <a:extLst>
                  <a:ext uri="{FF2B5EF4-FFF2-40B4-BE49-F238E27FC236}">
                    <a16:creationId xmlns:a16="http://schemas.microsoft.com/office/drawing/2014/main" id="{00000000-0008-0000-0B00-000014000000}"/>
                  </a:ext>
                </a:extLst>
              </xdr:cNvPr>
              <xdr:cNvSpPr txBox="1"/>
            </xdr:nvSpPr>
            <xdr:spPr>
              <a:xfrm>
                <a:off x="11319943" y="16114187"/>
                <a:ext cx="3810000" cy="670988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none" baseline="0"/>
                  <a:t>**Same Instructions For Entering Salary and Fringe In the Administrative Section as is listed above in the Direct Cost Section.</a:t>
                </a:r>
              </a:p>
            </xdr:txBody>
          </xdr:sp>
          <xdr:sp macro="" textlink="">
            <xdr:nvSpPr>
              <xdr:cNvPr id="21" name="TextBox 20">
                <a:extLst>
                  <a:ext uri="{FF2B5EF4-FFF2-40B4-BE49-F238E27FC236}">
                    <a16:creationId xmlns:a16="http://schemas.microsoft.com/office/drawing/2014/main" id="{00000000-0008-0000-0B00-000015000000}"/>
                  </a:ext>
                </a:extLst>
              </xdr:cNvPr>
              <xdr:cNvSpPr txBox="1"/>
            </xdr:nvSpPr>
            <xdr:spPr>
              <a:xfrm>
                <a:off x="11341107" y="18008615"/>
                <a:ext cx="3164417" cy="728122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the Other Aministrative</a:t>
                </a:r>
                <a:r>
                  <a:rPr lang="en-US" sz="1100" b="1" baseline="0"/>
                  <a:t> Section for those Admin/Indirect Costs that are not associated with Salary anf Fringe</a:t>
                </a:r>
                <a:endParaRPr lang="en-US" sz="1100" b="1"/>
              </a:p>
            </xdr:txBody>
          </xdr:sp>
          <xdr:sp macro="" textlink="">
            <xdr:nvSpPr>
              <xdr:cNvPr id="22" name="TextBox 21">
                <a:extLst>
                  <a:ext uri="{FF2B5EF4-FFF2-40B4-BE49-F238E27FC236}">
                    <a16:creationId xmlns:a16="http://schemas.microsoft.com/office/drawing/2014/main" id="{00000000-0008-0000-0B00-000016000000}"/>
                  </a:ext>
                </a:extLst>
              </xdr:cNvPr>
              <xdr:cNvSpPr txBox="1"/>
            </xdr:nvSpPr>
            <xdr:spPr>
              <a:xfrm>
                <a:off x="11362265" y="20157011"/>
                <a:ext cx="3164417" cy="728122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Cell D103 if your requested Admin Cost percentage happens to be different for each service category.</a:t>
                </a:r>
              </a:p>
            </xdr:txBody>
          </xdr:sp>
          <xdr:sp macro="" textlink="">
            <xdr:nvSpPr>
              <xdr:cNvPr id="23" name="TextBox 22">
                <a:extLst>
                  <a:ext uri="{FF2B5EF4-FFF2-40B4-BE49-F238E27FC236}">
                    <a16:creationId xmlns:a16="http://schemas.microsoft.com/office/drawing/2014/main" id="{00000000-0008-0000-0B00-000017000000}"/>
                  </a:ext>
                </a:extLst>
              </xdr:cNvPr>
              <xdr:cNvSpPr txBox="1"/>
            </xdr:nvSpPr>
            <xdr:spPr>
              <a:xfrm>
                <a:off x="11377093" y="23166920"/>
                <a:ext cx="3164417" cy="550333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This Section is the Detailed Narrative Portion of the Budget For the Staff Assigned to the Grant.</a:t>
                </a:r>
              </a:p>
            </xdr:txBody>
          </xdr:sp>
          <xdr:sp macro="" textlink="">
            <xdr:nvSpPr>
              <xdr:cNvPr id="24" name="TextBox 23">
                <a:extLst>
                  <a:ext uri="{FF2B5EF4-FFF2-40B4-BE49-F238E27FC236}">
                    <a16:creationId xmlns:a16="http://schemas.microsoft.com/office/drawing/2014/main" id="{00000000-0008-0000-0B00-000018000000}"/>
                  </a:ext>
                </a:extLst>
              </xdr:cNvPr>
              <xdr:cNvSpPr txBox="1"/>
            </xdr:nvSpPr>
            <xdr:spPr>
              <a:xfrm>
                <a:off x="11377095" y="23992421"/>
                <a:ext cx="3810000" cy="1397005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Position Description Detail:</a:t>
                </a:r>
                <a:endParaRPr lang="en-US" sz="1100" b="1" u="none"/>
              </a:p>
              <a:p>
                <a:r>
                  <a:rPr lang="en-US" sz="1100" b="1" u="none"/>
                  <a:t>For Each Staff Member assigned to the grant, select their position title from the Drop Down box in</a:t>
                </a:r>
                <a:r>
                  <a:rPr lang="en-US" sz="1100" b="1" u="none" baseline="0"/>
                  <a:t> Column C. In the position Description Detail, include the Staff Member's name and a detailed description of the position as it relates to the Ryan White  grant.</a:t>
                </a:r>
                <a:endParaRPr lang="en-US" sz="1100" b="1" u="none"/>
              </a:p>
            </xdr:txBody>
          </xdr:sp>
          <xdr:sp macro="" textlink="">
            <xdr:nvSpPr>
              <xdr:cNvPr id="25" name="TextBox 24">
                <a:extLst>
                  <a:ext uri="{FF2B5EF4-FFF2-40B4-BE49-F238E27FC236}">
                    <a16:creationId xmlns:a16="http://schemas.microsoft.com/office/drawing/2014/main" id="{00000000-0008-0000-0B00-000019000000}"/>
                  </a:ext>
                </a:extLst>
              </xdr:cNvPr>
              <xdr:cNvSpPr txBox="1"/>
            </xdr:nvSpPr>
            <xdr:spPr>
              <a:xfrm>
                <a:off x="11391916" y="26326283"/>
                <a:ext cx="3810000" cy="978760"/>
              </a:xfrm>
              <a:prstGeom prst="rect">
                <a:avLst/>
              </a:prstGeom>
              <a:solidFill>
                <a:schemeClr val="lt1"/>
              </a:solidFill>
              <a:ln w="25400" cmpd="sng">
                <a:solidFill>
                  <a:srgbClr val="92D050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 baseline="0"/>
                  <a:t>Administrative Personnel Position Description:</a:t>
                </a:r>
              </a:p>
              <a:p>
                <a:r>
                  <a:rPr lang="en-US" sz="1100" b="1" u="none" baseline="0"/>
                  <a:t>Continue scrolling down to input any position descriptions for any staff who were listed in the Administrative Cost Section and follow the same instructions as above.</a:t>
                </a:r>
              </a:p>
              <a:p>
                <a:endParaRPr lang="en-US" sz="1100" b="1" u="none"/>
              </a:p>
            </xdr:txBody>
          </xdr:sp>
        </xdr:grpSp>
      </xdr:grp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GrpSpPr/>
        </xdr:nvGrpSpPr>
        <xdr:grpSpPr>
          <a:xfrm>
            <a:off x="11145149" y="27613162"/>
            <a:ext cx="1905599" cy="10621469"/>
            <a:chOff x="11145149" y="27613162"/>
            <a:chExt cx="1905599" cy="10621469"/>
          </a:xfrm>
        </xdr:grpSpPr>
        <xdr:sp macro="" textlink="">
          <xdr:nvSpPr>
            <xdr:cNvPr id="5" name="Right Arrow 4">
              <a:extLst>
                <a:ext uri="{FF2B5EF4-FFF2-40B4-BE49-F238E27FC236}">
                  <a16:creationId xmlns:a16="http://schemas.microsoft.com/office/drawing/2014/main" id="{00000000-0008-0000-0B00-000005000000}"/>
                </a:ext>
              </a:extLst>
            </xdr:cNvPr>
            <xdr:cNvSpPr/>
          </xdr:nvSpPr>
          <xdr:spPr>
            <a:xfrm rot="5400000">
              <a:off x="12460319" y="28083186"/>
              <a:ext cx="1026584" cy="86535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6" name="Right Arrow 5">
              <a:extLst>
                <a:ext uri="{FF2B5EF4-FFF2-40B4-BE49-F238E27FC236}">
                  <a16:creationId xmlns:a16="http://schemas.microsoft.com/office/drawing/2014/main" id="{00000000-0008-0000-0B00-000006000000}"/>
                </a:ext>
              </a:extLst>
            </xdr:cNvPr>
            <xdr:cNvSpPr/>
          </xdr:nvSpPr>
          <xdr:spPr>
            <a:xfrm rot="5400000">
              <a:off x="12481365" y="30601821"/>
              <a:ext cx="1026584" cy="95250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7" name="Right Arrow 6">
              <a:extLst>
                <a:ext uri="{FF2B5EF4-FFF2-40B4-BE49-F238E27FC236}">
                  <a16:creationId xmlns:a16="http://schemas.microsoft.com/office/drawing/2014/main" id="{00000000-0008-0000-0B00-000007000000}"/>
                </a:ext>
              </a:extLst>
            </xdr:cNvPr>
            <xdr:cNvSpPr/>
          </xdr:nvSpPr>
          <xdr:spPr>
            <a:xfrm rot="5400000">
              <a:off x="12485597" y="35992956"/>
              <a:ext cx="1026584" cy="95250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8" name="Right Arrow 7">
              <a:extLst>
                <a:ext uri="{FF2B5EF4-FFF2-40B4-BE49-F238E27FC236}">
                  <a16:creationId xmlns:a16="http://schemas.microsoft.com/office/drawing/2014/main" id="{00000000-0008-0000-0B00-000008000000}"/>
                </a:ext>
              </a:extLst>
            </xdr:cNvPr>
            <xdr:cNvSpPr/>
          </xdr:nvSpPr>
          <xdr:spPr>
            <a:xfrm rot="10800000">
              <a:off x="11145149" y="38139381"/>
              <a:ext cx="1023471" cy="95250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9" name="Right Arrow 8">
              <a:extLst>
                <a:ext uri="{FF2B5EF4-FFF2-40B4-BE49-F238E27FC236}">
                  <a16:creationId xmlns:a16="http://schemas.microsoft.com/office/drawing/2014/main" id="{00000000-0008-0000-0B00-000009000000}"/>
                </a:ext>
              </a:extLst>
            </xdr:cNvPr>
            <xdr:cNvSpPr/>
          </xdr:nvSpPr>
          <xdr:spPr>
            <a:xfrm rot="5400000">
              <a:off x="12489831" y="33171431"/>
              <a:ext cx="1026584" cy="95250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130966</xdr:colOff>
      <xdr:row>5</xdr:row>
      <xdr:rowOff>0</xdr:rowOff>
    </xdr:from>
    <xdr:to>
      <xdr:col>17</xdr:col>
      <xdr:colOff>480498</xdr:colOff>
      <xdr:row>194</xdr:row>
      <xdr:rowOff>175317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/>
      </xdr:nvGrpSpPr>
      <xdr:grpSpPr>
        <a:xfrm>
          <a:off x="10389391" y="1143000"/>
          <a:ext cx="5216807" cy="35208267"/>
          <a:chOff x="10126381" y="1187214"/>
          <a:chExt cx="5003320" cy="37047417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GrpSpPr/>
        </xdr:nvGrpSpPr>
        <xdr:grpSpPr>
          <a:xfrm>
            <a:off x="10126381" y="1187214"/>
            <a:ext cx="5003320" cy="26171991"/>
            <a:chOff x="10149416" y="1174763"/>
            <a:chExt cx="5052500" cy="26130280"/>
          </a:xfrm>
        </xdr:grpSpPr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00000000-0008-0000-0C00-00000A000000}"/>
                </a:ext>
              </a:extLst>
            </xdr:cNvPr>
            <xdr:cNvGrpSpPr/>
          </xdr:nvGrpSpPr>
          <xdr:grpSpPr>
            <a:xfrm>
              <a:off x="10149416" y="1238250"/>
              <a:ext cx="1090095" cy="22087412"/>
              <a:chOff x="10149416" y="1238250"/>
              <a:chExt cx="1090095" cy="22087412"/>
            </a:xfrm>
          </xdr:grpSpPr>
          <xdr:sp macro="" textlink="">
            <xdr:nvSpPr>
              <xdr:cNvPr id="26" name="Right Arrow 25">
                <a:extLst>
                  <a:ext uri="{FF2B5EF4-FFF2-40B4-BE49-F238E27FC236}">
                    <a16:creationId xmlns:a16="http://schemas.microsoft.com/office/drawing/2014/main" id="{00000000-0008-0000-0C00-00001A000000}"/>
                  </a:ext>
                </a:extLst>
              </xdr:cNvPr>
              <xdr:cNvSpPr/>
            </xdr:nvSpPr>
            <xdr:spPr>
              <a:xfrm rot="10800000">
                <a:off x="10149416" y="1238250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27" name="Right Arrow 26">
                <a:extLst>
                  <a:ext uri="{FF2B5EF4-FFF2-40B4-BE49-F238E27FC236}">
                    <a16:creationId xmlns:a16="http://schemas.microsoft.com/office/drawing/2014/main" id="{00000000-0008-0000-0C00-00001B000000}"/>
                  </a:ext>
                </a:extLst>
              </xdr:cNvPr>
              <xdr:cNvSpPr/>
            </xdr:nvSpPr>
            <xdr:spPr>
              <a:xfrm rot="10800000">
                <a:off x="10174818" y="9169408"/>
                <a:ext cx="990597" cy="101591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28" name="Right Arrow 27">
                <a:extLst>
                  <a:ext uri="{FF2B5EF4-FFF2-40B4-BE49-F238E27FC236}">
                    <a16:creationId xmlns:a16="http://schemas.microsoft.com/office/drawing/2014/main" id="{00000000-0008-0000-0C00-00001C000000}"/>
                  </a:ext>
                </a:extLst>
              </xdr:cNvPr>
              <xdr:cNvSpPr/>
            </xdr:nvSpPr>
            <xdr:spPr>
              <a:xfrm rot="10800000">
                <a:off x="10200222" y="11734805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29" name="Right Arrow 28">
                <a:extLst>
                  <a:ext uri="{FF2B5EF4-FFF2-40B4-BE49-F238E27FC236}">
                    <a16:creationId xmlns:a16="http://schemas.microsoft.com/office/drawing/2014/main" id="{00000000-0008-0000-0C00-00001D000000}"/>
                  </a:ext>
                </a:extLst>
              </xdr:cNvPr>
              <xdr:cNvSpPr/>
            </xdr:nvSpPr>
            <xdr:spPr>
              <a:xfrm rot="10800000">
                <a:off x="10162124" y="15295032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30" name="Right Arrow 29">
                <a:extLst>
                  <a:ext uri="{FF2B5EF4-FFF2-40B4-BE49-F238E27FC236}">
                    <a16:creationId xmlns:a16="http://schemas.microsoft.com/office/drawing/2014/main" id="{00000000-0008-0000-0C00-00001E000000}"/>
                  </a:ext>
                </a:extLst>
              </xdr:cNvPr>
              <xdr:cNvSpPr/>
            </xdr:nvSpPr>
            <xdr:spPr>
              <a:xfrm rot="10800000">
                <a:off x="10187524" y="18072107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31" name="Right Arrow 30">
                <a:extLst>
                  <a:ext uri="{FF2B5EF4-FFF2-40B4-BE49-F238E27FC236}">
                    <a16:creationId xmlns:a16="http://schemas.microsoft.com/office/drawing/2014/main" id="{00000000-0008-0000-0C00-00001F000000}"/>
                  </a:ext>
                </a:extLst>
              </xdr:cNvPr>
              <xdr:cNvSpPr/>
            </xdr:nvSpPr>
            <xdr:spPr>
              <a:xfrm rot="10800000">
                <a:off x="10187516" y="20188754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32" name="Right Arrow 31">
                <a:extLst>
                  <a:ext uri="{FF2B5EF4-FFF2-40B4-BE49-F238E27FC236}">
                    <a16:creationId xmlns:a16="http://schemas.microsoft.com/office/drawing/2014/main" id="{00000000-0008-0000-0C00-000020000000}"/>
                  </a:ext>
                </a:extLst>
              </xdr:cNvPr>
              <xdr:cNvSpPr/>
            </xdr:nvSpPr>
            <xdr:spPr>
              <a:xfrm rot="10800000">
                <a:off x="10212927" y="23230412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33" name="Right Arrow 32">
                <a:extLst>
                  <a:ext uri="{FF2B5EF4-FFF2-40B4-BE49-F238E27FC236}">
                    <a16:creationId xmlns:a16="http://schemas.microsoft.com/office/drawing/2014/main" id="{00000000-0008-0000-0C00-000021000000}"/>
                  </a:ext>
                </a:extLst>
              </xdr:cNvPr>
              <xdr:cNvSpPr/>
            </xdr:nvSpPr>
            <xdr:spPr>
              <a:xfrm rot="10800000">
                <a:off x="10179050" y="5278897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  <xdr:grpSp>
          <xdr:nvGrpSpPr>
            <xdr:cNvPr id="11" name="Group 10">
              <a:extLst>
                <a:ext uri="{FF2B5EF4-FFF2-40B4-BE49-F238E27FC236}">
                  <a16:creationId xmlns:a16="http://schemas.microsoft.com/office/drawing/2014/main" id="{00000000-0008-0000-0C00-00000B000000}"/>
                </a:ext>
              </a:extLst>
            </xdr:cNvPr>
            <xdr:cNvGrpSpPr/>
          </xdr:nvGrpSpPr>
          <xdr:grpSpPr>
            <a:xfrm>
              <a:off x="11317823" y="1174763"/>
              <a:ext cx="3884093" cy="26130280"/>
              <a:chOff x="11317823" y="1174763"/>
              <a:chExt cx="3884093" cy="26130280"/>
            </a:xfrm>
          </xdr:grpSpPr>
          <xdr:sp macro="" textlink="">
            <xdr:nvSpPr>
              <xdr:cNvPr id="12" name="TextBox 11">
                <a:extLst>
                  <a:ext uri="{FF2B5EF4-FFF2-40B4-BE49-F238E27FC236}">
                    <a16:creationId xmlns:a16="http://schemas.microsoft.com/office/drawing/2014/main" id="{00000000-0008-0000-0C00-00000C000000}"/>
                  </a:ext>
                </a:extLst>
              </xdr:cNvPr>
              <xdr:cNvSpPr txBox="1"/>
            </xdr:nvSpPr>
            <xdr:spPr>
              <a:xfrm>
                <a:off x="11345333" y="1174763"/>
                <a:ext cx="3164417" cy="560916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For All Staff Paid with</a:t>
                </a:r>
                <a:r>
                  <a:rPr lang="en-US" sz="1100" b="1" baseline="0"/>
                  <a:t> Ryan White Funds</a:t>
                </a:r>
                <a:endParaRPr lang="en-US" sz="1100" b="1"/>
              </a:p>
            </xdr:txBody>
          </xdr:sp>
          <xdr:sp macro="" textlink="">
            <xdr:nvSpPr>
              <xdr:cNvPr id="13" name="TextBox 12">
                <a:extLst>
                  <a:ext uri="{FF2B5EF4-FFF2-40B4-BE49-F238E27FC236}">
                    <a16:creationId xmlns:a16="http://schemas.microsoft.com/office/drawing/2014/main" id="{00000000-0008-0000-0C00-00000D000000}"/>
                  </a:ext>
                </a:extLst>
              </xdr:cNvPr>
              <xdr:cNvSpPr txBox="1"/>
            </xdr:nvSpPr>
            <xdr:spPr>
              <a:xfrm>
                <a:off x="11366502" y="1820391"/>
                <a:ext cx="3810000" cy="3184183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Personnel Name:</a:t>
                </a:r>
              </a:p>
              <a:p>
                <a:r>
                  <a:rPr lang="en-US" sz="1100" b="1" u="none"/>
                  <a:t>Please use First Initial</a:t>
                </a:r>
                <a:r>
                  <a:rPr lang="en-US" sz="1100" b="1" u="none" baseline="0"/>
                  <a:t> and Last Name Format "M. Johnson"</a:t>
                </a:r>
                <a:endParaRPr lang="en-US" sz="1100" b="1" u="none"/>
              </a:p>
              <a:p>
                <a:endParaRPr lang="en-US" sz="1100" b="1" u="sng"/>
              </a:p>
              <a:p>
                <a:r>
                  <a:rPr lang="en-US" sz="1100" b="1" u="sng"/>
                  <a:t>100% Annual Salary Cost: </a:t>
                </a:r>
                <a:r>
                  <a:rPr lang="en-US" sz="1100" b="1"/>
                  <a:t>This should be the 100% Total amount the Provider Agency anticipates paying </a:t>
                </a:r>
                <a:r>
                  <a:rPr lang="en-US" sz="1100" b="1" baseline="0"/>
                  <a:t>the staff member between 3/1/2023 - 2/29/2024 regardless of the amount they are assigned on the grant. This Total 100% Cost should include any anticipated salary increases.</a:t>
                </a:r>
              </a:p>
              <a:p>
                <a:endParaRPr lang="en-US" sz="1100" b="1" baseline="0"/>
              </a:p>
              <a:p>
                <a:r>
                  <a:rPr lang="en-US" sz="1100" b="1" u="sng" baseline="0"/>
                  <a:t>Total FTE:</a:t>
                </a:r>
                <a:r>
                  <a:rPr lang="en-US" sz="1100" b="1" baseline="0"/>
                  <a:t> This stands for Full Time Employee. If you have an employee who works half time then they would be considered a 0.50 FTE. A full time employee would be 1.00 FTE.</a:t>
                </a:r>
              </a:p>
              <a:p>
                <a:endParaRPr lang="en-US" sz="1100" b="1" baseline="0"/>
              </a:p>
              <a:p>
                <a:r>
                  <a:rPr lang="en-US" sz="1100" b="1" u="sng" baseline="0"/>
                  <a:t>% of FTE on Grant:</a:t>
                </a:r>
                <a:r>
                  <a:rPr lang="en-US" sz="1100" b="1" baseline="0"/>
                  <a:t> For the employee who is a 0.50 FTE who spend all of their time on the grant the percent would be 100%. For the 1.00 FTE who spends 3/4 of their time working on the grant, their percentage would be 75%.</a:t>
                </a:r>
                <a:endParaRPr lang="en-US" sz="1100" b="1"/>
              </a:p>
            </xdr:txBody>
          </xdr:sp>
          <xdr:sp macro="" textlink="">
            <xdr:nvSpPr>
              <xdr:cNvPr id="14" name="TextBox 13">
                <a:extLst>
                  <a:ext uri="{FF2B5EF4-FFF2-40B4-BE49-F238E27FC236}">
                    <a16:creationId xmlns:a16="http://schemas.microsoft.com/office/drawing/2014/main" id="{00000000-0008-0000-0C00-00000E000000}"/>
                  </a:ext>
                </a:extLst>
              </xdr:cNvPr>
              <xdr:cNvSpPr txBox="1"/>
            </xdr:nvSpPr>
            <xdr:spPr>
              <a:xfrm>
                <a:off x="11370737" y="5232337"/>
                <a:ext cx="3810000" cy="2239434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Fringe Cost:</a:t>
                </a:r>
              </a:p>
              <a:p>
                <a:r>
                  <a:rPr lang="en-US" sz="1100" b="1" u="none"/>
                  <a:t>1. If</a:t>
                </a:r>
                <a:r>
                  <a:rPr lang="en-US" sz="1100" b="1" u="none" baseline="0"/>
                  <a:t> on the "!!Complete First!!" tab you selected that you would be choosing a Fringe Rate in Question #2 to claim fringe costs you will input that Fringe Rate here in Column G.</a:t>
                </a:r>
              </a:p>
              <a:p>
                <a:endParaRPr lang="en-US" sz="1100" b="1" u="none" baseline="0"/>
              </a:p>
              <a:p>
                <a:r>
                  <a:rPr lang="en-US" sz="1100" b="1" u="none" baseline="0"/>
                  <a:t>2. If you are claiming the Fringe Costs based on actual expenditures then you will complete the 100% Annual Fringe Cost column with the total amount the agency anticipates to pay for that staff member during the grant timeframe. The 100% cost will then calculate against the "% of FTE on Grant" listed above.</a:t>
                </a:r>
                <a:endParaRPr lang="en-US" sz="1100" b="1" u="none"/>
              </a:p>
            </xdr:txBody>
          </xdr:sp>
          <xdr:sp macro="" textlink="">
            <xdr:nvSpPr>
              <xdr:cNvPr id="15" name="TextBox 14">
                <a:extLst>
                  <a:ext uri="{FF2B5EF4-FFF2-40B4-BE49-F238E27FC236}">
                    <a16:creationId xmlns:a16="http://schemas.microsoft.com/office/drawing/2014/main" id="{00000000-0008-0000-0C00-00000F000000}"/>
                  </a:ext>
                </a:extLst>
              </xdr:cNvPr>
              <xdr:cNvSpPr txBox="1"/>
            </xdr:nvSpPr>
            <xdr:spPr>
              <a:xfrm>
                <a:off x="11317823" y="9105919"/>
                <a:ext cx="3164417" cy="560916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For Any</a:t>
                </a:r>
                <a:r>
                  <a:rPr lang="en-US" sz="1100" b="1" baseline="0"/>
                  <a:t> Additional Direct Care Costs.</a:t>
                </a:r>
                <a:endParaRPr lang="en-US" sz="1100" b="1"/>
              </a:p>
            </xdr:txBody>
          </xdr:sp>
          <xdr:sp macro="" textlink="">
            <xdr:nvSpPr>
              <xdr:cNvPr id="16" name="TextBox 15">
                <a:extLst>
                  <a:ext uri="{FF2B5EF4-FFF2-40B4-BE49-F238E27FC236}">
                    <a16:creationId xmlns:a16="http://schemas.microsoft.com/office/drawing/2014/main" id="{00000000-0008-0000-0C00-000010000000}"/>
                  </a:ext>
                </a:extLst>
              </xdr:cNvPr>
              <xdr:cNvSpPr txBox="1"/>
            </xdr:nvSpPr>
            <xdr:spPr>
              <a:xfrm>
                <a:off x="11332642" y="9798057"/>
                <a:ext cx="3810000" cy="901701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Other Direct Care Costs:</a:t>
                </a:r>
              </a:p>
              <a:p>
                <a:r>
                  <a:rPr lang="en-US" sz="1100" b="1" u="none" baseline="0"/>
                  <a:t>Please choose a category from the drop down list provided in Column C, and add the budgeted amount and a brief explanation of the cost.</a:t>
                </a:r>
              </a:p>
            </xdr:txBody>
          </xdr:sp>
          <xdr:sp macro="" textlink="">
            <xdr:nvSpPr>
              <xdr:cNvPr id="17" name="TextBox 16">
                <a:extLst>
                  <a:ext uri="{FF2B5EF4-FFF2-40B4-BE49-F238E27FC236}">
                    <a16:creationId xmlns:a16="http://schemas.microsoft.com/office/drawing/2014/main" id="{00000000-0008-0000-0C00-000011000000}"/>
                  </a:ext>
                </a:extLst>
              </xdr:cNvPr>
              <xdr:cNvSpPr txBox="1"/>
            </xdr:nvSpPr>
            <xdr:spPr>
              <a:xfrm>
                <a:off x="11353805" y="11681895"/>
                <a:ext cx="3164417" cy="690023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For Any</a:t>
                </a:r>
                <a:r>
                  <a:rPr lang="en-US" sz="1100" b="1" baseline="0"/>
                  <a:t> Direct Care Costs that must be excluded from any Admin/Indirect cost calculations.</a:t>
                </a:r>
                <a:endParaRPr lang="en-US" sz="1100" b="1"/>
              </a:p>
            </xdr:txBody>
          </xdr:sp>
          <xdr:sp macro="" textlink="">
            <xdr:nvSpPr>
              <xdr:cNvPr id="18" name="TextBox 17">
                <a:extLst>
                  <a:ext uri="{FF2B5EF4-FFF2-40B4-BE49-F238E27FC236}">
                    <a16:creationId xmlns:a16="http://schemas.microsoft.com/office/drawing/2014/main" id="{00000000-0008-0000-0C00-000012000000}"/>
                  </a:ext>
                </a:extLst>
              </xdr:cNvPr>
              <xdr:cNvSpPr txBox="1"/>
            </xdr:nvSpPr>
            <xdr:spPr>
              <a:xfrm>
                <a:off x="11368624" y="12479865"/>
                <a:ext cx="3810000" cy="1278468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Excluded Direct Care Costs:</a:t>
                </a:r>
              </a:p>
              <a:p>
                <a:r>
                  <a:rPr lang="en-US" sz="1100" b="1" u="none" baseline="0"/>
                  <a:t>There are some Direct Costs that must be excluded from any calculation for Admin/Indirect Costs. These costs include anything associated with Direct Patient Care (Labs, Oral Health, etc.) and any Rent, Facility Maintenance Fees, Utilities, etc.</a:t>
                </a:r>
              </a:p>
            </xdr:txBody>
          </xdr:sp>
          <xdr:sp macro="" textlink="">
            <xdr:nvSpPr>
              <xdr:cNvPr id="19" name="TextBox 18">
                <a:extLst>
                  <a:ext uri="{FF2B5EF4-FFF2-40B4-BE49-F238E27FC236}">
                    <a16:creationId xmlns:a16="http://schemas.microsoft.com/office/drawing/2014/main" id="{00000000-0008-0000-0C00-000013000000}"/>
                  </a:ext>
                </a:extLst>
              </xdr:cNvPr>
              <xdr:cNvSpPr txBox="1"/>
            </xdr:nvSpPr>
            <xdr:spPr>
              <a:xfrm>
                <a:off x="11326291" y="15242131"/>
                <a:ext cx="3164417" cy="728122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the Aministrative</a:t>
                </a:r>
                <a:r>
                  <a:rPr lang="en-US" sz="1100" b="1" baseline="0"/>
                  <a:t> Section if you chose "Cost Allocation" or "Other" for Question #1 on the "!!Complete First!!" tab.</a:t>
                </a:r>
                <a:endParaRPr lang="en-US" sz="1100" b="1"/>
              </a:p>
            </xdr:txBody>
          </xdr:sp>
          <xdr:sp macro="" textlink="">
            <xdr:nvSpPr>
              <xdr:cNvPr id="20" name="TextBox 19">
                <a:extLst>
                  <a:ext uri="{FF2B5EF4-FFF2-40B4-BE49-F238E27FC236}">
                    <a16:creationId xmlns:a16="http://schemas.microsoft.com/office/drawing/2014/main" id="{00000000-0008-0000-0C00-000014000000}"/>
                  </a:ext>
                </a:extLst>
              </xdr:cNvPr>
              <xdr:cNvSpPr txBox="1"/>
            </xdr:nvSpPr>
            <xdr:spPr>
              <a:xfrm>
                <a:off x="11319943" y="16114187"/>
                <a:ext cx="3810000" cy="670988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none" baseline="0"/>
                  <a:t>**Same Instructions For Entering Salary and Fringe In the Administrative Section as is listed above in the Direct Cost Section.</a:t>
                </a:r>
              </a:p>
            </xdr:txBody>
          </xdr:sp>
          <xdr:sp macro="" textlink="">
            <xdr:nvSpPr>
              <xdr:cNvPr id="21" name="TextBox 20">
                <a:extLst>
                  <a:ext uri="{FF2B5EF4-FFF2-40B4-BE49-F238E27FC236}">
                    <a16:creationId xmlns:a16="http://schemas.microsoft.com/office/drawing/2014/main" id="{00000000-0008-0000-0C00-000015000000}"/>
                  </a:ext>
                </a:extLst>
              </xdr:cNvPr>
              <xdr:cNvSpPr txBox="1"/>
            </xdr:nvSpPr>
            <xdr:spPr>
              <a:xfrm>
                <a:off x="11341107" y="18008615"/>
                <a:ext cx="3164417" cy="728122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the Other Aministrative</a:t>
                </a:r>
                <a:r>
                  <a:rPr lang="en-US" sz="1100" b="1" baseline="0"/>
                  <a:t> Section for those Admin/Indirect Costs that are not associated with Salary anf Fringe</a:t>
                </a:r>
                <a:endParaRPr lang="en-US" sz="1100" b="1"/>
              </a:p>
            </xdr:txBody>
          </xdr:sp>
          <xdr:sp macro="" textlink="">
            <xdr:nvSpPr>
              <xdr:cNvPr id="22" name="TextBox 21">
                <a:extLst>
                  <a:ext uri="{FF2B5EF4-FFF2-40B4-BE49-F238E27FC236}">
                    <a16:creationId xmlns:a16="http://schemas.microsoft.com/office/drawing/2014/main" id="{00000000-0008-0000-0C00-000016000000}"/>
                  </a:ext>
                </a:extLst>
              </xdr:cNvPr>
              <xdr:cNvSpPr txBox="1"/>
            </xdr:nvSpPr>
            <xdr:spPr>
              <a:xfrm>
                <a:off x="11362265" y="20157011"/>
                <a:ext cx="3164417" cy="728122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Cell D103 if your requested Admin Cost percentage happens to be different for each service category.</a:t>
                </a:r>
              </a:p>
            </xdr:txBody>
          </xdr:sp>
          <xdr:sp macro="" textlink="">
            <xdr:nvSpPr>
              <xdr:cNvPr id="23" name="TextBox 22">
                <a:extLst>
                  <a:ext uri="{FF2B5EF4-FFF2-40B4-BE49-F238E27FC236}">
                    <a16:creationId xmlns:a16="http://schemas.microsoft.com/office/drawing/2014/main" id="{00000000-0008-0000-0C00-000017000000}"/>
                  </a:ext>
                </a:extLst>
              </xdr:cNvPr>
              <xdr:cNvSpPr txBox="1"/>
            </xdr:nvSpPr>
            <xdr:spPr>
              <a:xfrm>
                <a:off x="11377093" y="23166920"/>
                <a:ext cx="3164417" cy="550333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This Section is the Detailed Narrative Portion of the Budget For the Staff Assigned to the Grant.</a:t>
                </a:r>
              </a:p>
            </xdr:txBody>
          </xdr:sp>
          <xdr:sp macro="" textlink="">
            <xdr:nvSpPr>
              <xdr:cNvPr id="24" name="TextBox 23">
                <a:extLst>
                  <a:ext uri="{FF2B5EF4-FFF2-40B4-BE49-F238E27FC236}">
                    <a16:creationId xmlns:a16="http://schemas.microsoft.com/office/drawing/2014/main" id="{00000000-0008-0000-0C00-000018000000}"/>
                  </a:ext>
                </a:extLst>
              </xdr:cNvPr>
              <xdr:cNvSpPr txBox="1"/>
            </xdr:nvSpPr>
            <xdr:spPr>
              <a:xfrm>
                <a:off x="11377095" y="23992421"/>
                <a:ext cx="3810000" cy="1397005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Position Description Detail:</a:t>
                </a:r>
                <a:endParaRPr lang="en-US" sz="1100" b="1" u="none"/>
              </a:p>
              <a:p>
                <a:r>
                  <a:rPr lang="en-US" sz="1100" b="1" u="none"/>
                  <a:t>For Each Staff Member assigned to the grant, select their position title from the Drop Down box in</a:t>
                </a:r>
                <a:r>
                  <a:rPr lang="en-US" sz="1100" b="1" u="none" baseline="0"/>
                  <a:t> Column C. In the position Description Detail, include the Staff Member's name and a detailed description of the position as it relates to the Ryan White  grant.</a:t>
                </a:r>
                <a:endParaRPr lang="en-US" sz="1100" b="1" u="none"/>
              </a:p>
            </xdr:txBody>
          </xdr:sp>
          <xdr:sp macro="" textlink="">
            <xdr:nvSpPr>
              <xdr:cNvPr id="25" name="TextBox 24">
                <a:extLst>
                  <a:ext uri="{FF2B5EF4-FFF2-40B4-BE49-F238E27FC236}">
                    <a16:creationId xmlns:a16="http://schemas.microsoft.com/office/drawing/2014/main" id="{00000000-0008-0000-0C00-000019000000}"/>
                  </a:ext>
                </a:extLst>
              </xdr:cNvPr>
              <xdr:cNvSpPr txBox="1"/>
            </xdr:nvSpPr>
            <xdr:spPr>
              <a:xfrm>
                <a:off x="11391916" y="26326283"/>
                <a:ext cx="3810000" cy="978760"/>
              </a:xfrm>
              <a:prstGeom prst="rect">
                <a:avLst/>
              </a:prstGeom>
              <a:solidFill>
                <a:schemeClr val="lt1"/>
              </a:solidFill>
              <a:ln w="25400" cmpd="sng">
                <a:solidFill>
                  <a:srgbClr val="92D050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 baseline="0"/>
                  <a:t>Administrative Personnel Position Description:</a:t>
                </a:r>
              </a:p>
              <a:p>
                <a:r>
                  <a:rPr lang="en-US" sz="1100" b="1" u="none" baseline="0"/>
                  <a:t>Continue scrolling down to input any position descriptions for any staff who were listed in the Administrative Cost Section and follow the same instructions as above.</a:t>
                </a:r>
              </a:p>
              <a:p>
                <a:endParaRPr lang="en-US" sz="1100" b="1" u="none"/>
              </a:p>
            </xdr:txBody>
          </xdr:sp>
        </xdr:grpSp>
      </xdr:grp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GrpSpPr/>
        </xdr:nvGrpSpPr>
        <xdr:grpSpPr>
          <a:xfrm>
            <a:off x="11145149" y="27613162"/>
            <a:ext cx="1905599" cy="10621469"/>
            <a:chOff x="11145149" y="27613162"/>
            <a:chExt cx="1905599" cy="10621469"/>
          </a:xfrm>
        </xdr:grpSpPr>
        <xdr:sp macro="" textlink="">
          <xdr:nvSpPr>
            <xdr:cNvPr id="5" name="Right Arrow 4">
              <a:extLst>
                <a:ext uri="{FF2B5EF4-FFF2-40B4-BE49-F238E27FC236}">
                  <a16:creationId xmlns:a16="http://schemas.microsoft.com/office/drawing/2014/main" id="{00000000-0008-0000-0C00-000005000000}"/>
                </a:ext>
              </a:extLst>
            </xdr:cNvPr>
            <xdr:cNvSpPr/>
          </xdr:nvSpPr>
          <xdr:spPr>
            <a:xfrm rot="5400000">
              <a:off x="12460319" y="28083186"/>
              <a:ext cx="1026584" cy="86535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6" name="Right Arrow 5">
              <a:extLst>
                <a:ext uri="{FF2B5EF4-FFF2-40B4-BE49-F238E27FC236}">
                  <a16:creationId xmlns:a16="http://schemas.microsoft.com/office/drawing/2014/main" id="{00000000-0008-0000-0C00-000006000000}"/>
                </a:ext>
              </a:extLst>
            </xdr:cNvPr>
            <xdr:cNvSpPr/>
          </xdr:nvSpPr>
          <xdr:spPr>
            <a:xfrm rot="5400000">
              <a:off x="12481365" y="30601821"/>
              <a:ext cx="1026584" cy="95250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7" name="Right Arrow 6">
              <a:extLst>
                <a:ext uri="{FF2B5EF4-FFF2-40B4-BE49-F238E27FC236}">
                  <a16:creationId xmlns:a16="http://schemas.microsoft.com/office/drawing/2014/main" id="{00000000-0008-0000-0C00-000007000000}"/>
                </a:ext>
              </a:extLst>
            </xdr:cNvPr>
            <xdr:cNvSpPr/>
          </xdr:nvSpPr>
          <xdr:spPr>
            <a:xfrm rot="5400000">
              <a:off x="12485597" y="35992956"/>
              <a:ext cx="1026584" cy="95250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8" name="Right Arrow 7">
              <a:extLst>
                <a:ext uri="{FF2B5EF4-FFF2-40B4-BE49-F238E27FC236}">
                  <a16:creationId xmlns:a16="http://schemas.microsoft.com/office/drawing/2014/main" id="{00000000-0008-0000-0C00-000008000000}"/>
                </a:ext>
              </a:extLst>
            </xdr:cNvPr>
            <xdr:cNvSpPr/>
          </xdr:nvSpPr>
          <xdr:spPr>
            <a:xfrm rot="10800000">
              <a:off x="11145149" y="38139381"/>
              <a:ext cx="1023471" cy="95250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9" name="Right Arrow 8">
              <a:extLst>
                <a:ext uri="{FF2B5EF4-FFF2-40B4-BE49-F238E27FC236}">
                  <a16:creationId xmlns:a16="http://schemas.microsoft.com/office/drawing/2014/main" id="{00000000-0008-0000-0C00-000009000000}"/>
                </a:ext>
              </a:extLst>
            </xdr:cNvPr>
            <xdr:cNvSpPr/>
          </xdr:nvSpPr>
          <xdr:spPr>
            <a:xfrm rot="5400000">
              <a:off x="12489831" y="33171431"/>
              <a:ext cx="1026584" cy="95250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130966</xdr:colOff>
      <xdr:row>5</xdr:row>
      <xdr:rowOff>0</xdr:rowOff>
    </xdr:from>
    <xdr:to>
      <xdr:col>17</xdr:col>
      <xdr:colOff>480498</xdr:colOff>
      <xdr:row>194</xdr:row>
      <xdr:rowOff>175317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/>
      </xdr:nvGrpSpPr>
      <xdr:grpSpPr>
        <a:xfrm>
          <a:off x="10389391" y="1143000"/>
          <a:ext cx="5216807" cy="35208267"/>
          <a:chOff x="10126381" y="1187214"/>
          <a:chExt cx="5003320" cy="37047417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GrpSpPr/>
        </xdr:nvGrpSpPr>
        <xdr:grpSpPr>
          <a:xfrm>
            <a:off x="10126381" y="1187214"/>
            <a:ext cx="5003320" cy="26171991"/>
            <a:chOff x="10149416" y="1174763"/>
            <a:chExt cx="5052500" cy="26130280"/>
          </a:xfrm>
        </xdr:grpSpPr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00000000-0008-0000-0D00-00000A000000}"/>
                </a:ext>
              </a:extLst>
            </xdr:cNvPr>
            <xdr:cNvGrpSpPr/>
          </xdr:nvGrpSpPr>
          <xdr:grpSpPr>
            <a:xfrm>
              <a:off x="10149416" y="1238250"/>
              <a:ext cx="1090095" cy="22087412"/>
              <a:chOff x="10149416" y="1238250"/>
              <a:chExt cx="1090095" cy="22087412"/>
            </a:xfrm>
          </xdr:grpSpPr>
          <xdr:sp macro="" textlink="">
            <xdr:nvSpPr>
              <xdr:cNvPr id="26" name="Right Arrow 25">
                <a:extLst>
                  <a:ext uri="{FF2B5EF4-FFF2-40B4-BE49-F238E27FC236}">
                    <a16:creationId xmlns:a16="http://schemas.microsoft.com/office/drawing/2014/main" id="{00000000-0008-0000-0D00-00001A000000}"/>
                  </a:ext>
                </a:extLst>
              </xdr:cNvPr>
              <xdr:cNvSpPr/>
            </xdr:nvSpPr>
            <xdr:spPr>
              <a:xfrm rot="10800000">
                <a:off x="10149416" y="1238250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27" name="Right Arrow 26">
                <a:extLst>
                  <a:ext uri="{FF2B5EF4-FFF2-40B4-BE49-F238E27FC236}">
                    <a16:creationId xmlns:a16="http://schemas.microsoft.com/office/drawing/2014/main" id="{00000000-0008-0000-0D00-00001B000000}"/>
                  </a:ext>
                </a:extLst>
              </xdr:cNvPr>
              <xdr:cNvSpPr/>
            </xdr:nvSpPr>
            <xdr:spPr>
              <a:xfrm rot="10800000">
                <a:off x="10174818" y="9169408"/>
                <a:ext cx="990597" cy="101591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28" name="Right Arrow 27">
                <a:extLst>
                  <a:ext uri="{FF2B5EF4-FFF2-40B4-BE49-F238E27FC236}">
                    <a16:creationId xmlns:a16="http://schemas.microsoft.com/office/drawing/2014/main" id="{00000000-0008-0000-0D00-00001C000000}"/>
                  </a:ext>
                </a:extLst>
              </xdr:cNvPr>
              <xdr:cNvSpPr/>
            </xdr:nvSpPr>
            <xdr:spPr>
              <a:xfrm rot="10800000">
                <a:off x="10200222" y="11734805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29" name="Right Arrow 28">
                <a:extLst>
                  <a:ext uri="{FF2B5EF4-FFF2-40B4-BE49-F238E27FC236}">
                    <a16:creationId xmlns:a16="http://schemas.microsoft.com/office/drawing/2014/main" id="{00000000-0008-0000-0D00-00001D000000}"/>
                  </a:ext>
                </a:extLst>
              </xdr:cNvPr>
              <xdr:cNvSpPr/>
            </xdr:nvSpPr>
            <xdr:spPr>
              <a:xfrm rot="10800000">
                <a:off x="10162124" y="15295032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30" name="Right Arrow 29">
                <a:extLst>
                  <a:ext uri="{FF2B5EF4-FFF2-40B4-BE49-F238E27FC236}">
                    <a16:creationId xmlns:a16="http://schemas.microsoft.com/office/drawing/2014/main" id="{00000000-0008-0000-0D00-00001E000000}"/>
                  </a:ext>
                </a:extLst>
              </xdr:cNvPr>
              <xdr:cNvSpPr/>
            </xdr:nvSpPr>
            <xdr:spPr>
              <a:xfrm rot="10800000">
                <a:off x="10187524" y="18072107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31" name="Right Arrow 30">
                <a:extLst>
                  <a:ext uri="{FF2B5EF4-FFF2-40B4-BE49-F238E27FC236}">
                    <a16:creationId xmlns:a16="http://schemas.microsoft.com/office/drawing/2014/main" id="{00000000-0008-0000-0D00-00001F000000}"/>
                  </a:ext>
                </a:extLst>
              </xdr:cNvPr>
              <xdr:cNvSpPr/>
            </xdr:nvSpPr>
            <xdr:spPr>
              <a:xfrm rot="10800000">
                <a:off x="10187516" y="20188754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32" name="Right Arrow 31">
                <a:extLst>
                  <a:ext uri="{FF2B5EF4-FFF2-40B4-BE49-F238E27FC236}">
                    <a16:creationId xmlns:a16="http://schemas.microsoft.com/office/drawing/2014/main" id="{00000000-0008-0000-0D00-000020000000}"/>
                  </a:ext>
                </a:extLst>
              </xdr:cNvPr>
              <xdr:cNvSpPr/>
            </xdr:nvSpPr>
            <xdr:spPr>
              <a:xfrm rot="10800000">
                <a:off x="10212927" y="23230412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33" name="Right Arrow 32">
                <a:extLst>
                  <a:ext uri="{FF2B5EF4-FFF2-40B4-BE49-F238E27FC236}">
                    <a16:creationId xmlns:a16="http://schemas.microsoft.com/office/drawing/2014/main" id="{00000000-0008-0000-0D00-000021000000}"/>
                  </a:ext>
                </a:extLst>
              </xdr:cNvPr>
              <xdr:cNvSpPr/>
            </xdr:nvSpPr>
            <xdr:spPr>
              <a:xfrm rot="10800000">
                <a:off x="10179050" y="5278897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  <xdr:grpSp>
          <xdr:nvGrpSpPr>
            <xdr:cNvPr id="11" name="Group 10">
              <a:extLst>
                <a:ext uri="{FF2B5EF4-FFF2-40B4-BE49-F238E27FC236}">
                  <a16:creationId xmlns:a16="http://schemas.microsoft.com/office/drawing/2014/main" id="{00000000-0008-0000-0D00-00000B000000}"/>
                </a:ext>
              </a:extLst>
            </xdr:cNvPr>
            <xdr:cNvGrpSpPr/>
          </xdr:nvGrpSpPr>
          <xdr:grpSpPr>
            <a:xfrm>
              <a:off x="11317823" y="1174763"/>
              <a:ext cx="3884093" cy="26130280"/>
              <a:chOff x="11317823" y="1174763"/>
              <a:chExt cx="3884093" cy="26130280"/>
            </a:xfrm>
          </xdr:grpSpPr>
          <xdr:sp macro="" textlink="">
            <xdr:nvSpPr>
              <xdr:cNvPr id="12" name="TextBox 11">
                <a:extLst>
                  <a:ext uri="{FF2B5EF4-FFF2-40B4-BE49-F238E27FC236}">
                    <a16:creationId xmlns:a16="http://schemas.microsoft.com/office/drawing/2014/main" id="{00000000-0008-0000-0D00-00000C000000}"/>
                  </a:ext>
                </a:extLst>
              </xdr:cNvPr>
              <xdr:cNvSpPr txBox="1"/>
            </xdr:nvSpPr>
            <xdr:spPr>
              <a:xfrm>
                <a:off x="11345333" y="1174763"/>
                <a:ext cx="3164417" cy="560916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For All Staff Paid with</a:t>
                </a:r>
                <a:r>
                  <a:rPr lang="en-US" sz="1100" b="1" baseline="0"/>
                  <a:t> Ryan White Funds</a:t>
                </a:r>
                <a:endParaRPr lang="en-US" sz="1100" b="1"/>
              </a:p>
            </xdr:txBody>
          </xdr:sp>
          <xdr:sp macro="" textlink="">
            <xdr:nvSpPr>
              <xdr:cNvPr id="13" name="TextBox 12">
                <a:extLst>
                  <a:ext uri="{FF2B5EF4-FFF2-40B4-BE49-F238E27FC236}">
                    <a16:creationId xmlns:a16="http://schemas.microsoft.com/office/drawing/2014/main" id="{00000000-0008-0000-0D00-00000D000000}"/>
                  </a:ext>
                </a:extLst>
              </xdr:cNvPr>
              <xdr:cNvSpPr txBox="1"/>
            </xdr:nvSpPr>
            <xdr:spPr>
              <a:xfrm>
                <a:off x="11366502" y="1820391"/>
                <a:ext cx="3810000" cy="3184183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Personnel Name:</a:t>
                </a:r>
              </a:p>
              <a:p>
                <a:r>
                  <a:rPr lang="en-US" sz="1100" b="1" u="none"/>
                  <a:t>Please use First Initial</a:t>
                </a:r>
                <a:r>
                  <a:rPr lang="en-US" sz="1100" b="1" u="none" baseline="0"/>
                  <a:t> and Last Name Format "M. Johnson"</a:t>
                </a:r>
                <a:endParaRPr lang="en-US" sz="1100" b="1" u="none"/>
              </a:p>
              <a:p>
                <a:endParaRPr lang="en-US" sz="1100" b="1" u="sng"/>
              </a:p>
              <a:p>
                <a:r>
                  <a:rPr lang="en-US" sz="1100" b="1" u="sng"/>
                  <a:t>100% Annual Salary Cost: </a:t>
                </a:r>
                <a:r>
                  <a:rPr lang="en-US" sz="1100" b="1"/>
                  <a:t>This should be the 100% Total amount the Provider Agency anticipates paying </a:t>
                </a:r>
                <a:r>
                  <a:rPr lang="en-US" sz="1100" b="1" baseline="0"/>
                  <a:t>the staff member between 3/1/2023 - 2/29/2024 regardless of the amount they are assigned on the grant. This Total 100% Cost should include any anticipated salary increases.</a:t>
                </a:r>
              </a:p>
              <a:p>
                <a:endParaRPr lang="en-US" sz="1100" b="1" baseline="0"/>
              </a:p>
              <a:p>
                <a:r>
                  <a:rPr lang="en-US" sz="1100" b="1" u="sng" baseline="0"/>
                  <a:t>Total FTE:</a:t>
                </a:r>
                <a:r>
                  <a:rPr lang="en-US" sz="1100" b="1" baseline="0"/>
                  <a:t> This stands for Full Time Employee. If you have an employee who works half time then they would be considered a 0.50 FTE. A full time employee would be 1.00 FTE.</a:t>
                </a:r>
              </a:p>
              <a:p>
                <a:endParaRPr lang="en-US" sz="1100" b="1" baseline="0"/>
              </a:p>
              <a:p>
                <a:r>
                  <a:rPr lang="en-US" sz="1100" b="1" u="sng" baseline="0"/>
                  <a:t>% of FTE on Grant:</a:t>
                </a:r>
                <a:r>
                  <a:rPr lang="en-US" sz="1100" b="1" baseline="0"/>
                  <a:t> For the employee who is a 0.50 FTE who spend all of their time on the grant the percent would be 100%. For the 1.00 FTE who spends 3/4 of their time working on the grant, their percentage would be 75%.</a:t>
                </a:r>
                <a:endParaRPr lang="en-US" sz="1100" b="1"/>
              </a:p>
            </xdr:txBody>
          </xdr:sp>
          <xdr:sp macro="" textlink="">
            <xdr:nvSpPr>
              <xdr:cNvPr id="14" name="TextBox 13">
                <a:extLst>
                  <a:ext uri="{FF2B5EF4-FFF2-40B4-BE49-F238E27FC236}">
                    <a16:creationId xmlns:a16="http://schemas.microsoft.com/office/drawing/2014/main" id="{00000000-0008-0000-0D00-00000E000000}"/>
                  </a:ext>
                </a:extLst>
              </xdr:cNvPr>
              <xdr:cNvSpPr txBox="1"/>
            </xdr:nvSpPr>
            <xdr:spPr>
              <a:xfrm>
                <a:off x="11370737" y="5232337"/>
                <a:ext cx="3810000" cy="2239434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Fringe Cost:</a:t>
                </a:r>
              </a:p>
              <a:p>
                <a:r>
                  <a:rPr lang="en-US" sz="1100" b="1" u="none"/>
                  <a:t>1. If</a:t>
                </a:r>
                <a:r>
                  <a:rPr lang="en-US" sz="1100" b="1" u="none" baseline="0"/>
                  <a:t> on the "!!Complete First!!" tab you selected that you would be choosing a Fringe Rate in Question #2 to claim fringe costs you will input that Fringe Rate here in Column G.</a:t>
                </a:r>
              </a:p>
              <a:p>
                <a:endParaRPr lang="en-US" sz="1100" b="1" u="none" baseline="0"/>
              </a:p>
              <a:p>
                <a:r>
                  <a:rPr lang="en-US" sz="1100" b="1" u="none" baseline="0"/>
                  <a:t>2. If you are claiming the Fringe Costs based on actual expenditures then you will complete the 100% Annual Fringe Cost column with the total amount the agency anticipates to pay for that staff member during the grant timeframe. The 100% cost will then calculate against the "% of FTE on Grant" listed above.</a:t>
                </a:r>
                <a:endParaRPr lang="en-US" sz="1100" b="1" u="none"/>
              </a:p>
            </xdr:txBody>
          </xdr:sp>
          <xdr:sp macro="" textlink="">
            <xdr:nvSpPr>
              <xdr:cNvPr id="15" name="TextBox 14">
                <a:extLst>
                  <a:ext uri="{FF2B5EF4-FFF2-40B4-BE49-F238E27FC236}">
                    <a16:creationId xmlns:a16="http://schemas.microsoft.com/office/drawing/2014/main" id="{00000000-0008-0000-0D00-00000F000000}"/>
                  </a:ext>
                </a:extLst>
              </xdr:cNvPr>
              <xdr:cNvSpPr txBox="1"/>
            </xdr:nvSpPr>
            <xdr:spPr>
              <a:xfrm>
                <a:off x="11317823" y="9105919"/>
                <a:ext cx="3164417" cy="560916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For Any</a:t>
                </a:r>
                <a:r>
                  <a:rPr lang="en-US" sz="1100" b="1" baseline="0"/>
                  <a:t> Additional Direct Care Costs.</a:t>
                </a:r>
                <a:endParaRPr lang="en-US" sz="1100" b="1"/>
              </a:p>
            </xdr:txBody>
          </xdr:sp>
          <xdr:sp macro="" textlink="">
            <xdr:nvSpPr>
              <xdr:cNvPr id="16" name="TextBox 15">
                <a:extLst>
                  <a:ext uri="{FF2B5EF4-FFF2-40B4-BE49-F238E27FC236}">
                    <a16:creationId xmlns:a16="http://schemas.microsoft.com/office/drawing/2014/main" id="{00000000-0008-0000-0D00-000010000000}"/>
                  </a:ext>
                </a:extLst>
              </xdr:cNvPr>
              <xdr:cNvSpPr txBox="1"/>
            </xdr:nvSpPr>
            <xdr:spPr>
              <a:xfrm>
                <a:off x="11332642" y="9798057"/>
                <a:ext cx="3810000" cy="901701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Other Direct Care Costs:</a:t>
                </a:r>
              </a:p>
              <a:p>
                <a:r>
                  <a:rPr lang="en-US" sz="1100" b="1" u="none" baseline="0"/>
                  <a:t>Please choose a category from the drop down list provided in Column C, and add the budgeted amount and a brief explanation of the cost.</a:t>
                </a:r>
              </a:p>
            </xdr:txBody>
          </xdr:sp>
          <xdr:sp macro="" textlink="">
            <xdr:nvSpPr>
              <xdr:cNvPr id="17" name="TextBox 16">
                <a:extLst>
                  <a:ext uri="{FF2B5EF4-FFF2-40B4-BE49-F238E27FC236}">
                    <a16:creationId xmlns:a16="http://schemas.microsoft.com/office/drawing/2014/main" id="{00000000-0008-0000-0D00-000011000000}"/>
                  </a:ext>
                </a:extLst>
              </xdr:cNvPr>
              <xdr:cNvSpPr txBox="1"/>
            </xdr:nvSpPr>
            <xdr:spPr>
              <a:xfrm>
                <a:off x="11353805" y="11681895"/>
                <a:ext cx="3164417" cy="690023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For Any</a:t>
                </a:r>
                <a:r>
                  <a:rPr lang="en-US" sz="1100" b="1" baseline="0"/>
                  <a:t> Direct Care Costs that must be excluded from any Admin/Indirect cost calculations.</a:t>
                </a:r>
                <a:endParaRPr lang="en-US" sz="1100" b="1"/>
              </a:p>
            </xdr:txBody>
          </xdr:sp>
          <xdr:sp macro="" textlink="">
            <xdr:nvSpPr>
              <xdr:cNvPr id="18" name="TextBox 17">
                <a:extLst>
                  <a:ext uri="{FF2B5EF4-FFF2-40B4-BE49-F238E27FC236}">
                    <a16:creationId xmlns:a16="http://schemas.microsoft.com/office/drawing/2014/main" id="{00000000-0008-0000-0D00-000012000000}"/>
                  </a:ext>
                </a:extLst>
              </xdr:cNvPr>
              <xdr:cNvSpPr txBox="1"/>
            </xdr:nvSpPr>
            <xdr:spPr>
              <a:xfrm>
                <a:off x="11368624" y="12479865"/>
                <a:ext cx="3810000" cy="1278468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Excluded Direct Care Costs:</a:t>
                </a:r>
              </a:p>
              <a:p>
                <a:r>
                  <a:rPr lang="en-US" sz="1100" b="1" u="none" baseline="0"/>
                  <a:t>There are some Direct Costs that must be excluded from any calculation for Admin/Indirect Costs. These costs include anything associated with Direct Patient Care (Labs, Oral Health, etc.) and any Rent, Facility Maintenance Fees, Utilities, etc.</a:t>
                </a:r>
              </a:p>
            </xdr:txBody>
          </xdr:sp>
          <xdr:sp macro="" textlink="">
            <xdr:nvSpPr>
              <xdr:cNvPr id="19" name="TextBox 18">
                <a:extLst>
                  <a:ext uri="{FF2B5EF4-FFF2-40B4-BE49-F238E27FC236}">
                    <a16:creationId xmlns:a16="http://schemas.microsoft.com/office/drawing/2014/main" id="{00000000-0008-0000-0D00-000013000000}"/>
                  </a:ext>
                </a:extLst>
              </xdr:cNvPr>
              <xdr:cNvSpPr txBox="1"/>
            </xdr:nvSpPr>
            <xdr:spPr>
              <a:xfrm>
                <a:off x="11326291" y="15242131"/>
                <a:ext cx="3164417" cy="728122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the Aministrative</a:t>
                </a:r>
                <a:r>
                  <a:rPr lang="en-US" sz="1100" b="1" baseline="0"/>
                  <a:t> Section if you chose "Cost Allocation" or "Other" for Question #1 on the "!!Complete First!!" tab.</a:t>
                </a:r>
                <a:endParaRPr lang="en-US" sz="1100" b="1"/>
              </a:p>
            </xdr:txBody>
          </xdr:sp>
          <xdr:sp macro="" textlink="">
            <xdr:nvSpPr>
              <xdr:cNvPr id="20" name="TextBox 19">
                <a:extLst>
                  <a:ext uri="{FF2B5EF4-FFF2-40B4-BE49-F238E27FC236}">
                    <a16:creationId xmlns:a16="http://schemas.microsoft.com/office/drawing/2014/main" id="{00000000-0008-0000-0D00-000014000000}"/>
                  </a:ext>
                </a:extLst>
              </xdr:cNvPr>
              <xdr:cNvSpPr txBox="1"/>
            </xdr:nvSpPr>
            <xdr:spPr>
              <a:xfrm>
                <a:off x="11319943" y="16114187"/>
                <a:ext cx="3810000" cy="670988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none" baseline="0"/>
                  <a:t>**Same Instructions For Entering Salary and Fringe In the Administrative Section as is listed above in the Direct Cost Section.</a:t>
                </a:r>
              </a:p>
            </xdr:txBody>
          </xdr:sp>
          <xdr:sp macro="" textlink="">
            <xdr:nvSpPr>
              <xdr:cNvPr id="21" name="TextBox 20">
                <a:extLst>
                  <a:ext uri="{FF2B5EF4-FFF2-40B4-BE49-F238E27FC236}">
                    <a16:creationId xmlns:a16="http://schemas.microsoft.com/office/drawing/2014/main" id="{00000000-0008-0000-0D00-000015000000}"/>
                  </a:ext>
                </a:extLst>
              </xdr:cNvPr>
              <xdr:cNvSpPr txBox="1"/>
            </xdr:nvSpPr>
            <xdr:spPr>
              <a:xfrm>
                <a:off x="11341107" y="18008615"/>
                <a:ext cx="3164417" cy="728122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the Other Aministrative</a:t>
                </a:r>
                <a:r>
                  <a:rPr lang="en-US" sz="1100" b="1" baseline="0"/>
                  <a:t> Section for those Admin/Indirect Costs that are not associated with Salary anf Fringe</a:t>
                </a:r>
                <a:endParaRPr lang="en-US" sz="1100" b="1"/>
              </a:p>
            </xdr:txBody>
          </xdr:sp>
          <xdr:sp macro="" textlink="">
            <xdr:nvSpPr>
              <xdr:cNvPr id="22" name="TextBox 21">
                <a:extLst>
                  <a:ext uri="{FF2B5EF4-FFF2-40B4-BE49-F238E27FC236}">
                    <a16:creationId xmlns:a16="http://schemas.microsoft.com/office/drawing/2014/main" id="{00000000-0008-0000-0D00-000016000000}"/>
                  </a:ext>
                </a:extLst>
              </xdr:cNvPr>
              <xdr:cNvSpPr txBox="1"/>
            </xdr:nvSpPr>
            <xdr:spPr>
              <a:xfrm>
                <a:off x="11362265" y="20157011"/>
                <a:ext cx="3164417" cy="728122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Cell D103 if your requested Admin Cost percentage happens to be different for each service category.</a:t>
                </a:r>
              </a:p>
            </xdr:txBody>
          </xdr:sp>
          <xdr:sp macro="" textlink="">
            <xdr:nvSpPr>
              <xdr:cNvPr id="23" name="TextBox 22">
                <a:extLst>
                  <a:ext uri="{FF2B5EF4-FFF2-40B4-BE49-F238E27FC236}">
                    <a16:creationId xmlns:a16="http://schemas.microsoft.com/office/drawing/2014/main" id="{00000000-0008-0000-0D00-000017000000}"/>
                  </a:ext>
                </a:extLst>
              </xdr:cNvPr>
              <xdr:cNvSpPr txBox="1"/>
            </xdr:nvSpPr>
            <xdr:spPr>
              <a:xfrm>
                <a:off x="11377093" y="23166920"/>
                <a:ext cx="3164417" cy="550333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This Section is the Detailed Narrative Portion of the Budget For the Staff Assigned to the Grant.</a:t>
                </a:r>
              </a:p>
            </xdr:txBody>
          </xdr:sp>
          <xdr:sp macro="" textlink="">
            <xdr:nvSpPr>
              <xdr:cNvPr id="24" name="TextBox 23">
                <a:extLst>
                  <a:ext uri="{FF2B5EF4-FFF2-40B4-BE49-F238E27FC236}">
                    <a16:creationId xmlns:a16="http://schemas.microsoft.com/office/drawing/2014/main" id="{00000000-0008-0000-0D00-000018000000}"/>
                  </a:ext>
                </a:extLst>
              </xdr:cNvPr>
              <xdr:cNvSpPr txBox="1"/>
            </xdr:nvSpPr>
            <xdr:spPr>
              <a:xfrm>
                <a:off x="11377095" y="23992421"/>
                <a:ext cx="3810000" cy="1397005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Position Description Detail:</a:t>
                </a:r>
                <a:endParaRPr lang="en-US" sz="1100" b="1" u="none"/>
              </a:p>
              <a:p>
                <a:r>
                  <a:rPr lang="en-US" sz="1100" b="1" u="none"/>
                  <a:t>For Each Staff Member assigned to the grant, select their position title from the Drop Down box in</a:t>
                </a:r>
                <a:r>
                  <a:rPr lang="en-US" sz="1100" b="1" u="none" baseline="0"/>
                  <a:t> Column C. In the position Description Detail, include the Staff Member's name and a detailed description of the position as it relates to the Ryan White  grant.</a:t>
                </a:r>
                <a:endParaRPr lang="en-US" sz="1100" b="1" u="none"/>
              </a:p>
            </xdr:txBody>
          </xdr:sp>
          <xdr:sp macro="" textlink="">
            <xdr:nvSpPr>
              <xdr:cNvPr id="25" name="TextBox 24">
                <a:extLst>
                  <a:ext uri="{FF2B5EF4-FFF2-40B4-BE49-F238E27FC236}">
                    <a16:creationId xmlns:a16="http://schemas.microsoft.com/office/drawing/2014/main" id="{00000000-0008-0000-0D00-000019000000}"/>
                  </a:ext>
                </a:extLst>
              </xdr:cNvPr>
              <xdr:cNvSpPr txBox="1"/>
            </xdr:nvSpPr>
            <xdr:spPr>
              <a:xfrm>
                <a:off x="11391916" y="26326283"/>
                <a:ext cx="3810000" cy="978760"/>
              </a:xfrm>
              <a:prstGeom prst="rect">
                <a:avLst/>
              </a:prstGeom>
              <a:solidFill>
                <a:schemeClr val="lt1"/>
              </a:solidFill>
              <a:ln w="25400" cmpd="sng">
                <a:solidFill>
                  <a:srgbClr val="92D050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 baseline="0"/>
                  <a:t>Administrative Personnel Position Description:</a:t>
                </a:r>
              </a:p>
              <a:p>
                <a:r>
                  <a:rPr lang="en-US" sz="1100" b="1" u="none" baseline="0"/>
                  <a:t>Continue scrolling down to input any position descriptions for any staff who were listed in the Administrative Cost Section and follow the same instructions as above.</a:t>
                </a:r>
              </a:p>
              <a:p>
                <a:endParaRPr lang="en-US" sz="1100" b="1" u="none"/>
              </a:p>
            </xdr:txBody>
          </xdr:sp>
        </xdr:grpSp>
      </xdr:grp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GrpSpPr/>
        </xdr:nvGrpSpPr>
        <xdr:grpSpPr>
          <a:xfrm>
            <a:off x="11145149" y="27613162"/>
            <a:ext cx="1905599" cy="10621469"/>
            <a:chOff x="11145149" y="27613162"/>
            <a:chExt cx="1905599" cy="10621469"/>
          </a:xfrm>
        </xdr:grpSpPr>
        <xdr:sp macro="" textlink="">
          <xdr:nvSpPr>
            <xdr:cNvPr id="5" name="Right Arrow 4">
              <a:extLst>
                <a:ext uri="{FF2B5EF4-FFF2-40B4-BE49-F238E27FC236}">
                  <a16:creationId xmlns:a16="http://schemas.microsoft.com/office/drawing/2014/main" id="{00000000-0008-0000-0D00-000005000000}"/>
                </a:ext>
              </a:extLst>
            </xdr:cNvPr>
            <xdr:cNvSpPr/>
          </xdr:nvSpPr>
          <xdr:spPr>
            <a:xfrm rot="5400000">
              <a:off x="12460319" y="28083186"/>
              <a:ext cx="1026584" cy="86535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6" name="Right Arrow 5">
              <a:extLst>
                <a:ext uri="{FF2B5EF4-FFF2-40B4-BE49-F238E27FC236}">
                  <a16:creationId xmlns:a16="http://schemas.microsoft.com/office/drawing/2014/main" id="{00000000-0008-0000-0D00-000006000000}"/>
                </a:ext>
              </a:extLst>
            </xdr:cNvPr>
            <xdr:cNvSpPr/>
          </xdr:nvSpPr>
          <xdr:spPr>
            <a:xfrm rot="5400000">
              <a:off x="12481365" y="30601821"/>
              <a:ext cx="1026584" cy="95250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7" name="Right Arrow 6">
              <a:extLst>
                <a:ext uri="{FF2B5EF4-FFF2-40B4-BE49-F238E27FC236}">
                  <a16:creationId xmlns:a16="http://schemas.microsoft.com/office/drawing/2014/main" id="{00000000-0008-0000-0D00-000007000000}"/>
                </a:ext>
              </a:extLst>
            </xdr:cNvPr>
            <xdr:cNvSpPr/>
          </xdr:nvSpPr>
          <xdr:spPr>
            <a:xfrm rot="5400000">
              <a:off x="12485597" y="35992956"/>
              <a:ext cx="1026584" cy="95250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8" name="Right Arrow 7">
              <a:extLst>
                <a:ext uri="{FF2B5EF4-FFF2-40B4-BE49-F238E27FC236}">
                  <a16:creationId xmlns:a16="http://schemas.microsoft.com/office/drawing/2014/main" id="{00000000-0008-0000-0D00-000008000000}"/>
                </a:ext>
              </a:extLst>
            </xdr:cNvPr>
            <xdr:cNvSpPr/>
          </xdr:nvSpPr>
          <xdr:spPr>
            <a:xfrm rot="10800000">
              <a:off x="11145149" y="38139381"/>
              <a:ext cx="1023471" cy="95250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9" name="Right Arrow 8">
              <a:extLst>
                <a:ext uri="{FF2B5EF4-FFF2-40B4-BE49-F238E27FC236}">
                  <a16:creationId xmlns:a16="http://schemas.microsoft.com/office/drawing/2014/main" id="{00000000-0008-0000-0D00-000009000000}"/>
                </a:ext>
              </a:extLst>
            </xdr:cNvPr>
            <xdr:cNvSpPr/>
          </xdr:nvSpPr>
          <xdr:spPr>
            <a:xfrm rot="5400000">
              <a:off x="12489831" y="33171431"/>
              <a:ext cx="1026584" cy="95250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130966</xdr:colOff>
      <xdr:row>5</xdr:row>
      <xdr:rowOff>0</xdr:rowOff>
    </xdr:from>
    <xdr:to>
      <xdr:col>17</xdr:col>
      <xdr:colOff>480497</xdr:colOff>
      <xdr:row>194</xdr:row>
      <xdr:rowOff>175317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/>
      </xdr:nvGrpSpPr>
      <xdr:grpSpPr>
        <a:xfrm>
          <a:off x="10484641" y="1143000"/>
          <a:ext cx="5216806" cy="35208267"/>
          <a:chOff x="10126381" y="1187214"/>
          <a:chExt cx="5003320" cy="37047417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GrpSpPr/>
        </xdr:nvGrpSpPr>
        <xdr:grpSpPr>
          <a:xfrm>
            <a:off x="10126381" y="1187214"/>
            <a:ext cx="5003320" cy="26171991"/>
            <a:chOff x="10149416" y="1174763"/>
            <a:chExt cx="5052500" cy="26130280"/>
          </a:xfrm>
        </xdr:grpSpPr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00000000-0008-0000-0E00-00000A000000}"/>
                </a:ext>
              </a:extLst>
            </xdr:cNvPr>
            <xdr:cNvGrpSpPr/>
          </xdr:nvGrpSpPr>
          <xdr:grpSpPr>
            <a:xfrm>
              <a:off x="10149416" y="1238250"/>
              <a:ext cx="1090095" cy="22087412"/>
              <a:chOff x="10149416" y="1238250"/>
              <a:chExt cx="1090095" cy="22087412"/>
            </a:xfrm>
          </xdr:grpSpPr>
          <xdr:sp macro="" textlink="">
            <xdr:nvSpPr>
              <xdr:cNvPr id="26" name="Right Arrow 25">
                <a:extLst>
                  <a:ext uri="{FF2B5EF4-FFF2-40B4-BE49-F238E27FC236}">
                    <a16:creationId xmlns:a16="http://schemas.microsoft.com/office/drawing/2014/main" id="{00000000-0008-0000-0E00-00001A000000}"/>
                  </a:ext>
                </a:extLst>
              </xdr:cNvPr>
              <xdr:cNvSpPr/>
            </xdr:nvSpPr>
            <xdr:spPr>
              <a:xfrm rot="10800000">
                <a:off x="10149416" y="1238250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27" name="Right Arrow 26">
                <a:extLst>
                  <a:ext uri="{FF2B5EF4-FFF2-40B4-BE49-F238E27FC236}">
                    <a16:creationId xmlns:a16="http://schemas.microsoft.com/office/drawing/2014/main" id="{00000000-0008-0000-0E00-00001B000000}"/>
                  </a:ext>
                </a:extLst>
              </xdr:cNvPr>
              <xdr:cNvSpPr/>
            </xdr:nvSpPr>
            <xdr:spPr>
              <a:xfrm rot="10800000">
                <a:off x="10174818" y="9169408"/>
                <a:ext cx="990597" cy="101591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28" name="Right Arrow 27">
                <a:extLst>
                  <a:ext uri="{FF2B5EF4-FFF2-40B4-BE49-F238E27FC236}">
                    <a16:creationId xmlns:a16="http://schemas.microsoft.com/office/drawing/2014/main" id="{00000000-0008-0000-0E00-00001C000000}"/>
                  </a:ext>
                </a:extLst>
              </xdr:cNvPr>
              <xdr:cNvSpPr/>
            </xdr:nvSpPr>
            <xdr:spPr>
              <a:xfrm rot="10800000">
                <a:off x="10200222" y="11734805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29" name="Right Arrow 28">
                <a:extLst>
                  <a:ext uri="{FF2B5EF4-FFF2-40B4-BE49-F238E27FC236}">
                    <a16:creationId xmlns:a16="http://schemas.microsoft.com/office/drawing/2014/main" id="{00000000-0008-0000-0E00-00001D000000}"/>
                  </a:ext>
                </a:extLst>
              </xdr:cNvPr>
              <xdr:cNvSpPr/>
            </xdr:nvSpPr>
            <xdr:spPr>
              <a:xfrm rot="10800000">
                <a:off x="10162124" y="15295032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30" name="Right Arrow 29">
                <a:extLst>
                  <a:ext uri="{FF2B5EF4-FFF2-40B4-BE49-F238E27FC236}">
                    <a16:creationId xmlns:a16="http://schemas.microsoft.com/office/drawing/2014/main" id="{00000000-0008-0000-0E00-00001E000000}"/>
                  </a:ext>
                </a:extLst>
              </xdr:cNvPr>
              <xdr:cNvSpPr/>
            </xdr:nvSpPr>
            <xdr:spPr>
              <a:xfrm rot="10800000">
                <a:off x="10187524" y="18072107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31" name="Right Arrow 30">
                <a:extLst>
                  <a:ext uri="{FF2B5EF4-FFF2-40B4-BE49-F238E27FC236}">
                    <a16:creationId xmlns:a16="http://schemas.microsoft.com/office/drawing/2014/main" id="{00000000-0008-0000-0E00-00001F000000}"/>
                  </a:ext>
                </a:extLst>
              </xdr:cNvPr>
              <xdr:cNvSpPr/>
            </xdr:nvSpPr>
            <xdr:spPr>
              <a:xfrm rot="10800000">
                <a:off x="10187516" y="20188754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32" name="Right Arrow 31">
                <a:extLst>
                  <a:ext uri="{FF2B5EF4-FFF2-40B4-BE49-F238E27FC236}">
                    <a16:creationId xmlns:a16="http://schemas.microsoft.com/office/drawing/2014/main" id="{00000000-0008-0000-0E00-000020000000}"/>
                  </a:ext>
                </a:extLst>
              </xdr:cNvPr>
              <xdr:cNvSpPr/>
            </xdr:nvSpPr>
            <xdr:spPr>
              <a:xfrm rot="10800000">
                <a:off x="10212927" y="23230412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33" name="Right Arrow 32">
                <a:extLst>
                  <a:ext uri="{FF2B5EF4-FFF2-40B4-BE49-F238E27FC236}">
                    <a16:creationId xmlns:a16="http://schemas.microsoft.com/office/drawing/2014/main" id="{00000000-0008-0000-0E00-000021000000}"/>
                  </a:ext>
                </a:extLst>
              </xdr:cNvPr>
              <xdr:cNvSpPr/>
            </xdr:nvSpPr>
            <xdr:spPr>
              <a:xfrm rot="10800000">
                <a:off x="10179050" y="5278897"/>
                <a:ext cx="1026584" cy="95250"/>
              </a:xfrm>
              <a:prstGeom prst="rightArrow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  <xdr:grpSp>
          <xdr:nvGrpSpPr>
            <xdr:cNvPr id="11" name="Group 10">
              <a:extLst>
                <a:ext uri="{FF2B5EF4-FFF2-40B4-BE49-F238E27FC236}">
                  <a16:creationId xmlns:a16="http://schemas.microsoft.com/office/drawing/2014/main" id="{00000000-0008-0000-0E00-00000B000000}"/>
                </a:ext>
              </a:extLst>
            </xdr:cNvPr>
            <xdr:cNvGrpSpPr/>
          </xdr:nvGrpSpPr>
          <xdr:grpSpPr>
            <a:xfrm>
              <a:off x="11317823" y="1174763"/>
              <a:ext cx="3884093" cy="26130280"/>
              <a:chOff x="11317823" y="1174763"/>
              <a:chExt cx="3884093" cy="26130280"/>
            </a:xfrm>
          </xdr:grpSpPr>
          <xdr:sp macro="" textlink="">
            <xdr:nvSpPr>
              <xdr:cNvPr id="12" name="TextBox 11">
                <a:extLst>
                  <a:ext uri="{FF2B5EF4-FFF2-40B4-BE49-F238E27FC236}">
                    <a16:creationId xmlns:a16="http://schemas.microsoft.com/office/drawing/2014/main" id="{00000000-0008-0000-0E00-00000C000000}"/>
                  </a:ext>
                </a:extLst>
              </xdr:cNvPr>
              <xdr:cNvSpPr txBox="1"/>
            </xdr:nvSpPr>
            <xdr:spPr>
              <a:xfrm>
                <a:off x="11345333" y="1174763"/>
                <a:ext cx="3164417" cy="560916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For All Staff Paid with</a:t>
                </a:r>
                <a:r>
                  <a:rPr lang="en-US" sz="1100" b="1" baseline="0"/>
                  <a:t> Ryan White Funds</a:t>
                </a:r>
                <a:endParaRPr lang="en-US" sz="1100" b="1"/>
              </a:p>
            </xdr:txBody>
          </xdr:sp>
          <xdr:sp macro="" textlink="">
            <xdr:nvSpPr>
              <xdr:cNvPr id="13" name="TextBox 12">
                <a:extLst>
                  <a:ext uri="{FF2B5EF4-FFF2-40B4-BE49-F238E27FC236}">
                    <a16:creationId xmlns:a16="http://schemas.microsoft.com/office/drawing/2014/main" id="{00000000-0008-0000-0E00-00000D000000}"/>
                  </a:ext>
                </a:extLst>
              </xdr:cNvPr>
              <xdr:cNvSpPr txBox="1"/>
            </xdr:nvSpPr>
            <xdr:spPr>
              <a:xfrm>
                <a:off x="11366502" y="1820391"/>
                <a:ext cx="3810000" cy="3184183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Personnel Name:</a:t>
                </a:r>
              </a:p>
              <a:p>
                <a:r>
                  <a:rPr lang="en-US" sz="1100" b="1" u="none"/>
                  <a:t>Please use First Initial</a:t>
                </a:r>
                <a:r>
                  <a:rPr lang="en-US" sz="1100" b="1" u="none" baseline="0"/>
                  <a:t> and Last Name Format "M. Johnson"</a:t>
                </a:r>
                <a:endParaRPr lang="en-US" sz="1100" b="1" u="none"/>
              </a:p>
              <a:p>
                <a:endParaRPr lang="en-US" sz="1100" b="1" u="sng"/>
              </a:p>
              <a:p>
                <a:r>
                  <a:rPr lang="en-US" sz="1100" b="1" u="sng"/>
                  <a:t>100% Annual Salary Cost: </a:t>
                </a:r>
                <a:r>
                  <a:rPr lang="en-US" sz="1100" b="1"/>
                  <a:t>This should be the 100% Total amount the Provider Agency anticipates paying </a:t>
                </a:r>
                <a:r>
                  <a:rPr lang="en-US" sz="1100" b="1" baseline="0"/>
                  <a:t>the staff member between 3/1/2023 - 2/29/2024 regardless of the amount they are assigned on the grant. This Total 100% Cost should include any anticipated salary increases.</a:t>
                </a:r>
              </a:p>
              <a:p>
                <a:endParaRPr lang="en-US" sz="1100" b="1" baseline="0"/>
              </a:p>
              <a:p>
                <a:r>
                  <a:rPr lang="en-US" sz="1100" b="1" u="sng" baseline="0"/>
                  <a:t>Total FTE:</a:t>
                </a:r>
                <a:r>
                  <a:rPr lang="en-US" sz="1100" b="1" baseline="0"/>
                  <a:t> This stands for Full Time Employee. If you have an employee who works half time then they would be considered a 0.50 FTE. A full time employee would be 1.00 FTE.</a:t>
                </a:r>
              </a:p>
              <a:p>
                <a:endParaRPr lang="en-US" sz="1100" b="1" baseline="0"/>
              </a:p>
              <a:p>
                <a:r>
                  <a:rPr lang="en-US" sz="1100" b="1" u="sng" baseline="0"/>
                  <a:t>% of FTE on Grant:</a:t>
                </a:r>
                <a:r>
                  <a:rPr lang="en-US" sz="1100" b="1" baseline="0"/>
                  <a:t> For the employee who is a 0.50 FTE who spend all of their time on the grant the percent would be 100%. For the 1.00 FTE who spends 3/4 of their time working on the grant, their percentage would be 75%.</a:t>
                </a:r>
                <a:endParaRPr lang="en-US" sz="1100" b="1"/>
              </a:p>
            </xdr:txBody>
          </xdr:sp>
          <xdr:sp macro="" textlink="">
            <xdr:nvSpPr>
              <xdr:cNvPr id="14" name="TextBox 13">
                <a:extLst>
                  <a:ext uri="{FF2B5EF4-FFF2-40B4-BE49-F238E27FC236}">
                    <a16:creationId xmlns:a16="http://schemas.microsoft.com/office/drawing/2014/main" id="{00000000-0008-0000-0E00-00000E000000}"/>
                  </a:ext>
                </a:extLst>
              </xdr:cNvPr>
              <xdr:cNvSpPr txBox="1"/>
            </xdr:nvSpPr>
            <xdr:spPr>
              <a:xfrm>
                <a:off x="11370737" y="5232337"/>
                <a:ext cx="3810000" cy="2239434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Fringe Cost:</a:t>
                </a:r>
              </a:p>
              <a:p>
                <a:r>
                  <a:rPr lang="en-US" sz="1100" b="1" u="none"/>
                  <a:t>1. If</a:t>
                </a:r>
                <a:r>
                  <a:rPr lang="en-US" sz="1100" b="1" u="none" baseline="0"/>
                  <a:t> on the "!!Complete First!!" tab you selected that you would be choosing a Fringe Rate in Question #2 to claim fringe costs you will input that Fringe Rate here in Column G.</a:t>
                </a:r>
              </a:p>
              <a:p>
                <a:endParaRPr lang="en-US" sz="1100" b="1" u="none" baseline="0"/>
              </a:p>
              <a:p>
                <a:r>
                  <a:rPr lang="en-US" sz="1100" b="1" u="none" baseline="0"/>
                  <a:t>2. If you are claiming the Fringe Costs based on actual expenditures then you will complete the 100% Annual Fringe Cost column with the total amount the agency anticipates to pay for that staff member during the grant timeframe. The 100% cost will then calculate against the "% of FTE on Grant" listed above.</a:t>
                </a:r>
                <a:endParaRPr lang="en-US" sz="1100" b="1" u="none"/>
              </a:p>
            </xdr:txBody>
          </xdr:sp>
          <xdr:sp macro="" textlink="">
            <xdr:nvSpPr>
              <xdr:cNvPr id="15" name="TextBox 14">
                <a:extLst>
                  <a:ext uri="{FF2B5EF4-FFF2-40B4-BE49-F238E27FC236}">
                    <a16:creationId xmlns:a16="http://schemas.microsoft.com/office/drawing/2014/main" id="{00000000-0008-0000-0E00-00000F000000}"/>
                  </a:ext>
                </a:extLst>
              </xdr:cNvPr>
              <xdr:cNvSpPr txBox="1"/>
            </xdr:nvSpPr>
            <xdr:spPr>
              <a:xfrm>
                <a:off x="11317823" y="9105919"/>
                <a:ext cx="3164417" cy="560916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For Any</a:t>
                </a:r>
                <a:r>
                  <a:rPr lang="en-US" sz="1100" b="1" baseline="0"/>
                  <a:t> Additional Direct Care Costs.</a:t>
                </a:r>
                <a:endParaRPr lang="en-US" sz="1100" b="1"/>
              </a:p>
            </xdr:txBody>
          </xdr:sp>
          <xdr:sp macro="" textlink="">
            <xdr:nvSpPr>
              <xdr:cNvPr id="16" name="TextBox 15">
                <a:extLst>
                  <a:ext uri="{FF2B5EF4-FFF2-40B4-BE49-F238E27FC236}">
                    <a16:creationId xmlns:a16="http://schemas.microsoft.com/office/drawing/2014/main" id="{00000000-0008-0000-0E00-000010000000}"/>
                  </a:ext>
                </a:extLst>
              </xdr:cNvPr>
              <xdr:cNvSpPr txBox="1"/>
            </xdr:nvSpPr>
            <xdr:spPr>
              <a:xfrm>
                <a:off x="11332642" y="9798057"/>
                <a:ext cx="3810000" cy="901701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Other Direct Care Costs:</a:t>
                </a:r>
              </a:p>
              <a:p>
                <a:r>
                  <a:rPr lang="en-US" sz="1100" b="1" u="none" baseline="0"/>
                  <a:t>Please choose a category from the drop down list provided in Column C, and add the budgeted amount and a brief explanation of the cost.</a:t>
                </a:r>
              </a:p>
            </xdr:txBody>
          </xdr:sp>
          <xdr:sp macro="" textlink="">
            <xdr:nvSpPr>
              <xdr:cNvPr id="17" name="TextBox 16">
                <a:extLst>
                  <a:ext uri="{FF2B5EF4-FFF2-40B4-BE49-F238E27FC236}">
                    <a16:creationId xmlns:a16="http://schemas.microsoft.com/office/drawing/2014/main" id="{00000000-0008-0000-0E00-000011000000}"/>
                  </a:ext>
                </a:extLst>
              </xdr:cNvPr>
              <xdr:cNvSpPr txBox="1"/>
            </xdr:nvSpPr>
            <xdr:spPr>
              <a:xfrm>
                <a:off x="11353805" y="11681895"/>
                <a:ext cx="3164417" cy="690023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For Any</a:t>
                </a:r>
                <a:r>
                  <a:rPr lang="en-US" sz="1100" b="1" baseline="0"/>
                  <a:t> Direct Care Costs that must be excluded from any Admin/Indirect cost calculations.</a:t>
                </a:r>
                <a:endParaRPr lang="en-US" sz="1100" b="1"/>
              </a:p>
            </xdr:txBody>
          </xdr:sp>
          <xdr:sp macro="" textlink="">
            <xdr:nvSpPr>
              <xdr:cNvPr id="18" name="TextBox 17">
                <a:extLst>
                  <a:ext uri="{FF2B5EF4-FFF2-40B4-BE49-F238E27FC236}">
                    <a16:creationId xmlns:a16="http://schemas.microsoft.com/office/drawing/2014/main" id="{00000000-0008-0000-0E00-000012000000}"/>
                  </a:ext>
                </a:extLst>
              </xdr:cNvPr>
              <xdr:cNvSpPr txBox="1"/>
            </xdr:nvSpPr>
            <xdr:spPr>
              <a:xfrm>
                <a:off x="11368624" y="12479865"/>
                <a:ext cx="3810000" cy="1278468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Excluded Direct Care Costs:</a:t>
                </a:r>
              </a:p>
              <a:p>
                <a:r>
                  <a:rPr lang="en-US" sz="1100" b="1" u="none" baseline="0"/>
                  <a:t>There are some Direct Costs that must be excluded from any calculation for Admin/Indirect Costs. These costs include anything associated with Direct Patient Care (Labs, Oral Health, etc.) and any Rent, Facility Maintenance Fees, Utilities, etc.</a:t>
                </a:r>
              </a:p>
            </xdr:txBody>
          </xdr:sp>
          <xdr:sp macro="" textlink="">
            <xdr:nvSpPr>
              <xdr:cNvPr id="19" name="TextBox 18">
                <a:extLst>
                  <a:ext uri="{FF2B5EF4-FFF2-40B4-BE49-F238E27FC236}">
                    <a16:creationId xmlns:a16="http://schemas.microsoft.com/office/drawing/2014/main" id="{00000000-0008-0000-0E00-000013000000}"/>
                  </a:ext>
                </a:extLst>
              </xdr:cNvPr>
              <xdr:cNvSpPr txBox="1"/>
            </xdr:nvSpPr>
            <xdr:spPr>
              <a:xfrm>
                <a:off x="11326291" y="15242131"/>
                <a:ext cx="3164417" cy="728122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the Aministrative</a:t>
                </a:r>
                <a:r>
                  <a:rPr lang="en-US" sz="1100" b="1" baseline="0"/>
                  <a:t> Section if you chose "Cost Allocation" or "Other" for Question #1 on the "!!Complete First!!" tab.</a:t>
                </a:r>
                <a:endParaRPr lang="en-US" sz="1100" b="1"/>
              </a:p>
            </xdr:txBody>
          </xdr:sp>
          <xdr:sp macro="" textlink="">
            <xdr:nvSpPr>
              <xdr:cNvPr id="20" name="TextBox 19">
                <a:extLst>
                  <a:ext uri="{FF2B5EF4-FFF2-40B4-BE49-F238E27FC236}">
                    <a16:creationId xmlns:a16="http://schemas.microsoft.com/office/drawing/2014/main" id="{00000000-0008-0000-0E00-000014000000}"/>
                  </a:ext>
                </a:extLst>
              </xdr:cNvPr>
              <xdr:cNvSpPr txBox="1"/>
            </xdr:nvSpPr>
            <xdr:spPr>
              <a:xfrm>
                <a:off x="11319943" y="16114187"/>
                <a:ext cx="3810000" cy="670988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none" baseline="0"/>
                  <a:t>**Same Instructions For Entering Salary and Fringe In the Administrative Section as is listed above in the Direct Cost Section.</a:t>
                </a:r>
              </a:p>
            </xdr:txBody>
          </xdr:sp>
          <xdr:sp macro="" textlink="">
            <xdr:nvSpPr>
              <xdr:cNvPr id="21" name="TextBox 20">
                <a:extLst>
                  <a:ext uri="{FF2B5EF4-FFF2-40B4-BE49-F238E27FC236}">
                    <a16:creationId xmlns:a16="http://schemas.microsoft.com/office/drawing/2014/main" id="{00000000-0008-0000-0E00-000015000000}"/>
                  </a:ext>
                </a:extLst>
              </xdr:cNvPr>
              <xdr:cNvSpPr txBox="1"/>
            </xdr:nvSpPr>
            <xdr:spPr>
              <a:xfrm>
                <a:off x="11341107" y="18008615"/>
                <a:ext cx="3164417" cy="728122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the Other Aministrative</a:t>
                </a:r>
                <a:r>
                  <a:rPr lang="en-US" sz="1100" b="1" baseline="0"/>
                  <a:t> Section for those Admin/Indirect Costs that are not associated with Salary anf Fringe</a:t>
                </a:r>
                <a:endParaRPr lang="en-US" sz="1100" b="1"/>
              </a:p>
            </xdr:txBody>
          </xdr:sp>
          <xdr:sp macro="" textlink="">
            <xdr:nvSpPr>
              <xdr:cNvPr id="22" name="TextBox 21">
                <a:extLst>
                  <a:ext uri="{FF2B5EF4-FFF2-40B4-BE49-F238E27FC236}">
                    <a16:creationId xmlns:a16="http://schemas.microsoft.com/office/drawing/2014/main" id="{00000000-0008-0000-0E00-000016000000}"/>
                  </a:ext>
                </a:extLst>
              </xdr:cNvPr>
              <xdr:cNvSpPr txBox="1"/>
            </xdr:nvSpPr>
            <xdr:spPr>
              <a:xfrm>
                <a:off x="11362265" y="20157011"/>
                <a:ext cx="3164417" cy="728122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Please Complete Cell D103 if your requested Admin Cost percentage happens to be different for each service category.</a:t>
                </a:r>
              </a:p>
            </xdr:txBody>
          </xdr:sp>
          <xdr:sp macro="" textlink="">
            <xdr:nvSpPr>
              <xdr:cNvPr id="23" name="TextBox 22">
                <a:extLst>
                  <a:ext uri="{FF2B5EF4-FFF2-40B4-BE49-F238E27FC236}">
                    <a16:creationId xmlns:a16="http://schemas.microsoft.com/office/drawing/2014/main" id="{00000000-0008-0000-0E00-000017000000}"/>
                  </a:ext>
                </a:extLst>
              </xdr:cNvPr>
              <xdr:cNvSpPr txBox="1"/>
            </xdr:nvSpPr>
            <xdr:spPr>
              <a:xfrm>
                <a:off x="11377093" y="23166920"/>
                <a:ext cx="3164417" cy="550333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/>
                  <a:t>This Section is the Detailed Narrative Portion of the Budget For the Staff Assigned to the Grant.</a:t>
                </a:r>
              </a:p>
            </xdr:txBody>
          </xdr:sp>
          <xdr:sp macro="" textlink="">
            <xdr:nvSpPr>
              <xdr:cNvPr id="24" name="TextBox 23">
                <a:extLst>
                  <a:ext uri="{FF2B5EF4-FFF2-40B4-BE49-F238E27FC236}">
                    <a16:creationId xmlns:a16="http://schemas.microsoft.com/office/drawing/2014/main" id="{00000000-0008-0000-0E00-000018000000}"/>
                  </a:ext>
                </a:extLst>
              </xdr:cNvPr>
              <xdr:cNvSpPr txBox="1"/>
            </xdr:nvSpPr>
            <xdr:spPr>
              <a:xfrm>
                <a:off x="11377095" y="23992421"/>
                <a:ext cx="3810000" cy="1397005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/>
                  <a:t>Position Description Detail:</a:t>
                </a:r>
                <a:endParaRPr lang="en-US" sz="1100" b="1" u="none"/>
              </a:p>
              <a:p>
                <a:r>
                  <a:rPr lang="en-US" sz="1100" b="1" u="none"/>
                  <a:t>For Each Staff Member assigned to the grant, select their position title from the Drop Down box in</a:t>
                </a:r>
                <a:r>
                  <a:rPr lang="en-US" sz="1100" b="1" u="none" baseline="0"/>
                  <a:t> Column C. In the position Description Detail, include the Staff Member's name and a detailed description of the position as it relates to the Ryan White  grant.</a:t>
                </a:r>
                <a:endParaRPr lang="en-US" sz="1100" b="1" u="none"/>
              </a:p>
            </xdr:txBody>
          </xdr:sp>
          <xdr:sp macro="" textlink="">
            <xdr:nvSpPr>
              <xdr:cNvPr id="25" name="TextBox 24">
                <a:extLst>
                  <a:ext uri="{FF2B5EF4-FFF2-40B4-BE49-F238E27FC236}">
                    <a16:creationId xmlns:a16="http://schemas.microsoft.com/office/drawing/2014/main" id="{00000000-0008-0000-0E00-000019000000}"/>
                  </a:ext>
                </a:extLst>
              </xdr:cNvPr>
              <xdr:cNvSpPr txBox="1"/>
            </xdr:nvSpPr>
            <xdr:spPr>
              <a:xfrm>
                <a:off x="11391916" y="26326283"/>
                <a:ext cx="3810000" cy="978760"/>
              </a:xfrm>
              <a:prstGeom prst="rect">
                <a:avLst/>
              </a:prstGeom>
              <a:solidFill>
                <a:schemeClr val="lt1"/>
              </a:solidFill>
              <a:ln w="25400" cmpd="sng">
                <a:solidFill>
                  <a:srgbClr val="92D050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100" b="1" u="sng" baseline="0"/>
                  <a:t>Administrative Personnel Position Description:</a:t>
                </a:r>
              </a:p>
              <a:p>
                <a:r>
                  <a:rPr lang="en-US" sz="1100" b="1" u="none" baseline="0"/>
                  <a:t>Continue scrolling down to input any position descriptions for any staff who were listed in the Administrative Cost Section and follow the same instructions as above.</a:t>
                </a:r>
              </a:p>
              <a:p>
                <a:endParaRPr lang="en-US" sz="1100" b="1" u="none"/>
              </a:p>
            </xdr:txBody>
          </xdr:sp>
        </xdr:grpSp>
      </xdr:grp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GrpSpPr/>
        </xdr:nvGrpSpPr>
        <xdr:grpSpPr>
          <a:xfrm>
            <a:off x="11145149" y="27613162"/>
            <a:ext cx="1905599" cy="10621469"/>
            <a:chOff x="11145149" y="27613162"/>
            <a:chExt cx="1905599" cy="10621469"/>
          </a:xfrm>
        </xdr:grpSpPr>
        <xdr:sp macro="" textlink="">
          <xdr:nvSpPr>
            <xdr:cNvPr id="5" name="Right Arrow 4">
              <a:extLst>
                <a:ext uri="{FF2B5EF4-FFF2-40B4-BE49-F238E27FC236}">
                  <a16:creationId xmlns:a16="http://schemas.microsoft.com/office/drawing/2014/main" id="{00000000-0008-0000-0E00-000005000000}"/>
                </a:ext>
              </a:extLst>
            </xdr:cNvPr>
            <xdr:cNvSpPr/>
          </xdr:nvSpPr>
          <xdr:spPr>
            <a:xfrm rot="5400000">
              <a:off x="12460319" y="28083186"/>
              <a:ext cx="1026584" cy="86535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6" name="Right Arrow 5">
              <a:extLst>
                <a:ext uri="{FF2B5EF4-FFF2-40B4-BE49-F238E27FC236}">
                  <a16:creationId xmlns:a16="http://schemas.microsoft.com/office/drawing/2014/main" id="{00000000-0008-0000-0E00-000006000000}"/>
                </a:ext>
              </a:extLst>
            </xdr:cNvPr>
            <xdr:cNvSpPr/>
          </xdr:nvSpPr>
          <xdr:spPr>
            <a:xfrm rot="5400000">
              <a:off x="12481365" y="30601821"/>
              <a:ext cx="1026584" cy="95250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7" name="Right Arrow 6">
              <a:extLst>
                <a:ext uri="{FF2B5EF4-FFF2-40B4-BE49-F238E27FC236}">
                  <a16:creationId xmlns:a16="http://schemas.microsoft.com/office/drawing/2014/main" id="{00000000-0008-0000-0E00-000007000000}"/>
                </a:ext>
              </a:extLst>
            </xdr:cNvPr>
            <xdr:cNvSpPr/>
          </xdr:nvSpPr>
          <xdr:spPr>
            <a:xfrm rot="5400000">
              <a:off x="12485597" y="35992956"/>
              <a:ext cx="1026584" cy="95250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8" name="Right Arrow 7">
              <a:extLst>
                <a:ext uri="{FF2B5EF4-FFF2-40B4-BE49-F238E27FC236}">
                  <a16:creationId xmlns:a16="http://schemas.microsoft.com/office/drawing/2014/main" id="{00000000-0008-0000-0E00-000008000000}"/>
                </a:ext>
              </a:extLst>
            </xdr:cNvPr>
            <xdr:cNvSpPr/>
          </xdr:nvSpPr>
          <xdr:spPr>
            <a:xfrm rot="10800000">
              <a:off x="11145149" y="38139381"/>
              <a:ext cx="1023471" cy="95250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9" name="Right Arrow 8">
              <a:extLst>
                <a:ext uri="{FF2B5EF4-FFF2-40B4-BE49-F238E27FC236}">
                  <a16:creationId xmlns:a16="http://schemas.microsoft.com/office/drawing/2014/main" id="{00000000-0008-0000-0E00-000009000000}"/>
                </a:ext>
              </a:extLst>
            </xdr:cNvPr>
            <xdr:cNvSpPr/>
          </xdr:nvSpPr>
          <xdr:spPr>
            <a:xfrm rot="5400000">
              <a:off x="12489831" y="33171431"/>
              <a:ext cx="1026584" cy="95250"/>
            </a:xfrm>
            <a:prstGeom prst="rightArrow">
              <a:avLst/>
            </a:prstGeom>
            <a:solidFill>
              <a:srgbClr val="92D050"/>
            </a:solidFill>
            <a:ln>
              <a:solidFill>
                <a:srgbClr val="92D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42"/>
  <sheetViews>
    <sheetView topLeftCell="C1" workbookViewId="0">
      <selection activeCell="C16" sqref="C16"/>
    </sheetView>
  </sheetViews>
  <sheetFormatPr defaultColWidth="9.21875" defaultRowHeight="14.4" x14ac:dyDescent="0.3"/>
  <cols>
    <col min="1" max="1" width="42.44140625" style="34" bestFit="1" customWidth="1"/>
    <col min="2" max="2" width="9.21875" style="34"/>
    <col min="3" max="3" width="33.77734375" style="34" customWidth="1"/>
    <col min="4" max="4" width="9.21875" style="34"/>
    <col min="5" max="5" width="11.5546875" style="34" bestFit="1" customWidth="1"/>
    <col min="6" max="6" width="9.21875" style="34"/>
    <col min="7" max="7" width="52.77734375" style="34" bestFit="1" customWidth="1"/>
    <col min="8" max="8" width="9.21875" style="34"/>
    <col min="9" max="9" width="62.77734375" style="34" bestFit="1" customWidth="1"/>
    <col min="10" max="16384" width="9.21875" style="34"/>
  </cols>
  <sheetData>
    <row r="1" spans="1:9" ht="15" thickBot="1" x14ac:dyDescent="0.35">
      <c r="A1" s="33" t="s">
        <v>16</v>
      </c>
      <c r="C1" s="33" t="s">
        <v>32</v>
      </c>
      <c r="E1" s="33" t="s">
        <v>48</v>
      </c>
      <c r="G1" s="33" t="s">
        <v>49</v>
      </c>
      <c r="I1" s="33" t="s">
        <v>88</v>
      </c>
    </row>
    <row r="2" spans="1:9" ht="15" thickBot="1" x14ac:dyDescent="0.35">
      <c r="A2" s="35" t="s">
        <v>17</v>
      </c>
      <c r="C2" s="36" t="s">
        <v>33</v>
      </c>
      <c r="E2" s="36" t="s">
        <v>52</v>
      </c>
      <c r="G2" s="37" t="s">
        <v>54</v>
      </c>
      <c r="I2" s="163"/>
    </row>
    <row r="3" spans="1:9" ht="15" thickBot="1" x14ac:dyDescent="0.35">
      <c r="A3" s="38" t="s">
        <v>18</v>
      </c>
      <c r="C3" s="39" t="s">
        <v>34</v>
      </c>
      <c r="E3" s="40" t="s">
        <v>53</v>
      </c>
      <c r="G3" s="39" t="s">
        <v>55</v>
      </c>
    </row>
    <row r="4" spans="1:9" x14ac:dyDescent="0.3">
      <c r="A4" s="38" t="s">
        <v>19</v>
      </c>
      <c r="C4" s="39" t="s">
        <v>120</v>
      </c>
      <c r="G4" s="39" t="s">
        <v>56</v>
      </c>
    </row>
    <row r="5" spans="1:9" x14ac:dyDescent="0.3">
      <c r="A5" s="38" t="s">
        <v>114</v>
      </c>
      <c r="C5" s="39" t="s">
        <v>35</v>
      </c>
      <c r="G5" s="39" t="s">
        <v>57</v>
      </c>
    </row>
    <row r="6" spans="1:9" ht="15" thickBot="1" x14ac:dyDescent="0.35">
      <c r="A6" s="38" t="s">
        <v>20</v>
      </c>
      <c r="C6" s="39" t="s">
        <v>36</v>
      </c>
      <c r="G6" s="40" t="s">
        <v>3</v>
      </c>
    </row>
    <row r="7" spans="1:9" x14ac:dyDescent="0.3">
      <c r="A7" s="38" t="s">
        <v>21</v>
      </c>
      <c r="C7" s="39" t="s">
        <v>119</v>
      </c>
    </row>
    <row r="8" spans="1:9" x14ac:dyDescent="0.3">
      <c r="A8" s="38" t="s">
        <v>114</v>
      </c>
      <c r="C8" s="39" t="s">
        <v>118</v>
      </c>
    </row>
    <row r="9" spans="1:9" x14ac:dyDescent="0.3">
      <c r="A9" s="38" t="s">
        <v>22</v>
      </c>
      <c r="C9" s="39" t="s">
        <v>37</v>
      </c>
    </row>
    <row r="10" spans="1:9" x14ac:dyDescent="0.3">
      <c r="A10" s="38" t="s">
        <v>23</v>
      </c>
      <c r="C10" s="39" t="s">
        <v>38</v>
      </c>
    </row>
    <row r="11" spans="1:9" x14ac:dyDescent="0.3">
      <c r="A11" s="38" t="s">
        <v>24</v>
      </c>
      <c r="C11" s="39" t="s">
        <v>39</v>
      </c>
    </row>
    <row r="12" spans="1:9" ht="15" thickBot="1" x14ac:dyDescent="0.35">
      <c r="A12" s="38" t="s">
        <v>25</v>
      </c>
      <c r="C12" s="39" t="s">
        <v>116</v>
      </c>
    </row>
    <row r="13" spans="1:9" ht="15" thickBot="1" x14ac:dyDescent="0.35">
      <c r="A13" s="38" t="s">
        <v>26</v>
      </c>
      <c r="C13" s="39" t="s">
        <v>40</v>
      </c>
      <c r="G13" s="33" t="s">
        <v>60</v>
      </c>
    </row>
    <row r="14" spans="1:9" x14ac:dyDescent="0.3">
      <c r="A14" s="38" t="s">
        <v>27</v>
      </c>
      <c r="C14" s="39" t="s">
        <v>41</v>
      </c>
      <c r="G14" s="176" t="s">
        <v>95</v>
      </c>
    </row>
    <row r="15" spans="1:9" ht="28.8" x14ac:dyDescent="0.3">
      <c r="A15" s="38" t="s">
        <v>28</v>
      </c>
      <c r="C15" s="39" t="s">
        <v>42</v>
      </c>
      <c r="G15" s="177" t="s">
        <v>96</v>
      </c>
    </row>
    <row r="16" spans="1:9" ht="15" thickBot="1" x14ac:dyDescent="0.35">
      <c r="A16" s="38" t="s">
        <v>114</v>
      </c>
      <c r="C16" s="40"/>
      <c r="G16" s="39" t="s">
        <v>80</v>
      </c>
    </row>
    <row r="17" spans="1:9" x14ac:dyDescent="0.3">
      <c r="A17" s="38" t="s">
        <v>29</v>
      </c>
      <c r="G17" s="181" t="s">
        <v>97</v>
      </c>
    </row>
    <row r="18" spans="1:9" ht="29.4" thickBot="1" x14ac:dyDescent="0.35">
      <c r="A18" s="38" t="s">
        <v>114</v>
      </c>
      <c r="G18" s="180" t="s">
        <v>98</v>
      </c>
    </row>
    <row r="19" spans="1:9" ht="15" thickBot="1" x14ac:dyDescent="0.35">
      <c r="A19" s="41" t="s">
        <v>30</v>
      </c>
      <c r="G19" s="179"/>
    </row>
    <row r="20" spans="1:9" x14ac:dyDescent="0.3">
      <c r="G20" s="179"/>
    </row>
    <row r="21" spans="1:9" ht="15" thickBot="1" x14ac:dyDescent="0.35"/>
    <row r="22" spans="1:9" ht="15" thickBot="1" x14ac:dyDescent="0.35">
      <c r="G22" s="33" t="s">
        <v>63</v>
      </c>
      <c r="I22" s="33" t="s">
        <v>109</v>
      </c>
    </row>
    <row r="23" spans="1:9" x14ac:dyDescent="0.3">
      <c r="G23" s="37" t="s">
        <v>70</v>
      </c>
      <c r="I23" s="69" t="s">
        <v>69</v>
      </c>
    </row>
    <row r="24" spans="1:9" x14ac:dyDescent="0.3">
      <c r="G24" s="39" t="s">
        <v>72</v>
      </c>
      <c r="I24" s="69" t="s">
        <v>71</v>
      </c>
    </row>
    <row r="25" spans="1:9" ht="15" thickBot="1" x14ac:dyDescent="0.35">
      <c r="G25" s="39" t="s">
        <v>75</v>
      </c>
      <c r="I25" s="69" t="s">
        <v>3</v>
      </c>
    </row>
    <row r="26" spans="1:9" x14ac:dyDescent="0.3">
      <c r="G26" s="69" t="s">
        <v>73</v>
      </c>
      <c r="I26" s="133"/>
    </row>
    <row r="27" spans="1:9" x14ac:dyDescent="0.3">
      <c r="G27" s="69" t="s">
        <v>2</v>
      </c>
    </row>
    <row r="28" spans="1:9" x14ac:dyDescent="0.3">
      <c r="G28" s="69" t="s">
        <v>77</v>
      </c>
    </row>
    <row r="29" spans="1:9" x14ac:dyDescent="0.3">
      <c r="G29" s="69" t="s">
        <v>76</v>
      </c>
    </row>
    <row r="30" spans="1:9" x14ac:dyDescent="0.3">
      <c r="G30" s="69" t="s">
        <v>74</v>
      </c>
    </row>
    <row r="31" spans="1:9" x14ac:dyDescent="0.3">
      <c r="G31" s="39" t="s">
        <v>3</v>
      </c>
    </row>
    <row r="32" spans="1:9" x14ac:dyDescent="0.3">
      <c r="G32" s="69" t="s">
        <v>69</v>
      </c>
    </row>
    <row r="33" spans="7:7" x14ac:dyDescent="0.3">
      <c r="G33" s="69" t="s">
        <v>71</v>
      </c>
    </row>
    <row r="34" spans="7:7" x14ac:dyDescent="0.3">
      <c r="G34" s="69" t="s">
        <v>110</v>
      </c>
    </row>
    <row r="35" spans="7:7" ht="15" thickBot="1" x14ac:dyDescent="0.35">
      <c r="G35" s="40" t="s">
        <v>81</v>
      </c>
    </row>
    <row r="37" spans="7:7" ht="15" thickBot="1" x14ac:dyDescent="0.35"/>
    <row r="38" spans="7:7" ht="15" thickBot="1" x14ac:dyDescent="0.35">
      <c r="G38" s="33" t="s">
        <v>107</v>
      </c>
    </row>
    <row r="39" spans="7:7" ht="43.2" x14ac:dyDescent="0.3">
      <c r="G39" s="196" t="s">
        <v>106</v>
      </c>
    </row>
    <row r="40" spans="7:7" ht="43.2" x14ac:dyDescent="0.3">
      <c r="G40" s="196" t="s">
        <v>105</v>
      </c>
    </row>
    <row r="41" spans="7:7" ht="43.2" x14ac:dyDescent="0.3">
      <c r="G41" s="196" t="s">
        <v>104</v>
      </c>
    </row>
    <row r="42" spans="7:7" ht="29.4" thickBot="1" x14ac:dyDescent="0.35">
      <c r="G42" s="197" t="s">
        <v>108</v>
      </c>
    </row>
  </sheetData>
  <sheetProtection sheet="1" objects="1" scenarios="1" formatCells="0" formatColumns="0" formatRows="0" autoFilter="0"/>
  <sortState ref="C3:C16">
    <sortCondition ref="C2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000"/>
    <pageSetUpPr fitToPage="1"/>
  </sheetPr>
  <dimension ref="A1:O212"/>
  <sheetViews>
    <sheetView topLeftCell="B1" zoomScale="80" zoomScaleNormal="80" workbookViewId="0">
      <selection activeCell="B1" sqref="B1"/>
    </sheetView>
  </sheetViews>
  <sheetFormatPr defaultColWidth="9.21875" defaultRowHeight="14.4" x14ac:dyDescent="0.3"/>
  <cols>
    <col min="1" max="1" width="9.21875" style="34" hidden="1" customWidth="1"/>
    <col min="2" max="2" width="9.21875" style="34"/>
    <col min="3" max="3" width="40.77734375" style="34" bestFit="1" customWidth="1"/>
    <col min="4" max="4" width="15.77734375" style="34" bestFit="1" customWidth="1"/>
    <col min="5" max="5" width="23.5546875" style="34" bestFit="1" customWidth="1"/>
    <col min="6" max="6" width="9.44140625" style="34" bestFit="1" customWidth="1"/>
    <col min="7" max="7" width="17.21875" style="34" bestFit="1" customWidth="1"/>
    <col min="8" max="8" width="13.21875" style="34" customWidth="1"/>
    <col min="9" max="9" width="20.21875" style="34" customWidth="1"/>
    <col min="10" max="10" width="9.21875" style="34"/>
    <col min="11" max="11" width="5.44140625" style="34" customWidth="1"/>
    <col min="12" max="12" width="10.5546875" style="34" bestFit="1" customWidth="1"/>
    <col min="13" max="16384" width="9.21875" style="34"/>
  </cols>
  <sheetData>
    <row r="1" spans="1:11" x14ac:dyDescent="0.3">
      <c r="C1" s="237" t="s">
        <v>0</v>
      </c>
      <c r="D1" s="237"/>
      <c r="E1" s="237"/>
      <c r="F1" s="237"/>
      <c r="G1" s="237"/>
      <c r="H1" s="237"/>
      <c r="I1" s="237"/>
      <c r="J1" s="104"/>
    </row>
    <row r="2" spans="1:11" ht="21" x14ac:dyDescent="0.4">
      <c r="C2" s="249">
        <f>Summary!B2</f>
        <v>0</v>
      </c>
      <c r="D2" s="249"/>
      <c r="E2" s="249"/>
      <c r="F2" s="249"/>
      <c r="G2" s="249"/>
      <c r="H2" s="249"/>
      <c r="I2" s="249"/>
    </row>
    <row r="3" spans="1:11" ht="21" x14ac:dyDescent="0.4">
      <c r="C3" s="250" t="str">
        <f>KEY!A8</f>
        <v>Unassigned Category</v>
      </c>
      <c r="D3" s="250"/>
      <c r="E3" s="250"/>
      <c r="F3" s="250"/>
      <c r="G3" s="250"/>
      <c r="H3" s="250"/>
      <c r="I3" s="250"/>
      <c r="J3" s="105"/>
    </row>
    <row r="4" spans="1:11" ht="15" thickBot="1" x14ac:dyDescent="0.35">
      <c r="C4" s="106"/>
      <c r="D4" s="106"/>
      <c r="E4" s="106"/>
      <c r="F4" s="106"/>
      <c r="G4" s="106"/>
      <c r="H4" s="106"/>
      <c r="I4" s="106"/>
      <c r="J4" s="105"/>
    </row>
    <row r="5" spans="1:11" ht="18.600000000000001" thickBot="1" x14ac:dyDescent="0.35">
      <c r="A5" s="151" t="s">
        <v>86</v>
      </c>
      <c r="C5" s="232" t="s">
        <v>47</v>
      </c>
      <c r="D5" s="233"/>
      <c r="E5" s="233"/>
      <c r="F5" s="233"/>
      <c r="G5" s="233"/>
      <c r="H5" s="233"/>
      <c r="I5" s="248"/>
    </row>
    <row r="6" spans="1:11" ht="15" thickBot="1" x14ac:dyDescent="0.35">
      <c r="A6" s="152" t="str">
        <f>A25</f>
        <v>NO</v>
      </c>
      <c r="C6" s="42" t="s">
        <v>45</v>
      </c>
      <c r="D6" s="43" t="s">
        <v>46</v>
      </c>
      <c r="E6" s="43" t="s">
        <v>99</v>
      </c>
      <c r="F6" s="43" t="s">
        <v>67</v>
      </c>
      <c r="G6" s="43" t="s">
        <v>68</v>
      </c>
      <c r="H6" s="93" t="s">
        <v>43</v>
      </c>
      <c r="I6" s="95" t="s">
        <v>1</v>
      </c>
    </row>
    <row r="7" spans="1:11" x14ac:dyDescent="0.3">
      <c r="A7" s="152" t="str">
        <f>IF(I7&gt;0,"YES","NO")</f>
        <v>NO</v>
      </c>
      <c r="C7" s="29"/>
      <c r="D7" s="30"/>
      <c r="E7" s="22"/>
      <c r="F7" s="25"/>
      <c r="G7" s="62"/>
      <c r="H7" s="27"/>
      <c r="I7" s="96">
        <f>ROUND(IFERROR(((E7/12)*G7)*H7,0),2)</f>
        <v>0</v>
      </c>
    </row>
    <row r="8" spans="1:11" x14ac:dyDescent="0.3">
      <c r="A8" s="152" t="str">
        <f t="shared" ref="A8:A25" si="0">IF(I8&gt;0,"YES","NO")</f>
        <v>NO</v>
      </c>
      <c r="C8" s="29"/>
      <c r="D8" s="30"/>
      <c r="E8" s="22"/>
      <c r="F8" s="25"/>
      <c r="G8" s="62"/>
      <c r="H8" s="27"/>
      <c r="I8" s="96">
        <f t="shared" ref="I8:I24" si="1">ROUND(IFERROR(((E8/12)*G8)*H8,0),2)</f>
        <v>0</v>
      </c>
    </row>
    <row r="9" spans="1:11" x14ac:dyDescent="0.3">
      <c r="A9" s="152" t="str">
        <f t="shared" si="0"/>
        <v>NO</v>
      </c>
      <c r="C9" s="29"/>
      <c r="D9" s="30"/>
      <c r="E9" s="22"/>
      <c r="F9" s="25"/>
      <c r="G9" s="62"/>
      <c r="H9" s="27"/>
      <c r="I9" s="96">
        <f t="shared" si="1"/>
        <v>0</v>
      </c>
    </row>
    <row r="10" spans="1:11" x14ac:dyDescent="0.3">
      <c r="A10" s="152" t="str">
        <f t="shared" si="0"/>
        <v>NO</v>
      </c>
      <c r="C10" s="29"/>
      <c r="D10" s="30"/>
      <c r="E10" s="22"/>
      <c r="F10" s="25"/>
      <c r="G10" s="62"/>
      <c r="H10" s="27"/>
      <c r="I10" s="96">
        <f t="shared" si="1"/>
        <v>0</v>
      </c>
    </row>
    <row r="11" spans="1:11" x14ac:dyDescent="0.3">
      <c r="A11" s="152" t="str">
        <f t="shared" si="0"/>
        <v>NO</v>
      </c>
      <c r="C11" s="29"/>
      <c r="D11" s="30"/>
      <c r="E11" s="22"/>
      <c r="F11" s="25"/>
      <c r="G11" s="62"/>
      <c r="H11" s="27"/>
      <c r="I11" s="96">
        <f t="shared" si="1"/>
        <v>0</v>
      </c>
    </row>
    <row r="12" spans="1:11" x14ac:dyDescent="0.3">
      <c r="A12" s="152" t="str">
        <f t="shared" si="0"/>
        <v>NO</v>
      </c>
      <c r="C12" s="29"/>
      <c r="D12" s="30"/>
      <c r="E12" s="22"/>
      <c r="F12" s="25"/>
      <c r="G12" s="62"/>
      <c r="H12" s="27"/>
      <c r="I12" s="96">
        <f t="shared" si="1"/>
        <v>0</v>
      </c>
    </row>
    <row r="13" spans="1:11" x14ac:dyDescent="0.3">
      <c r="A13" s="152" t="str">
        <f t="shared" si="0"/>
        <v>NO</v>
      </c>
      <c r="C13" s="29"/>
      <c r="D13" s="30"/>
      <c r="E13" s="22"/>
      <c r="F13" s="25"/>
      <c r="G13" s="62"/>
      <c r="H13" s="27"/>
      <c r="I13" s="96">
        <f t="shared" si="1"/>
        <v>0</v>
      </c>
    </row>
    <row r="14" spans="1:11" x14ac:dyDescent="0.3">
      <c r="A14" s="152" t="str">
        <f t="shared" si="0"/>
        <v>NO</v>
      </c>
      <c r="C14" s="29"/>
      <c r="D14" s="30"/>
      <c r="E14" s="22"/>
      <c r="F14" s="25"/>
      <c r="G14" s="62"/>
      <c r="H14" s="27"/>
      <c r="I14" s="96">
        <f t="shared" si="1"/>
        <v>0</v>
      </c>
    </row>
    <row r="15" spans="1:11" x14ac:dyDescent="0.3">
      <c r="A15" s="152" t="str">
        <f t="shared" si="0"/>
        <v>NO</v>
      </c>
      <c r="C15" s="29"/>
      <c r="D15" s="30"/>
      <c r="E15" s="22"/>
      <c r="F15" s="25"/>
      <c r="G15" s="62"/>
      <c r="H15" s="27"/>
      <c r="I15" s="96">
        <f t="shared" si="1"/>
        <v>0</v>
      </c>
    </row>
    <row r="16" spans="1:11" x14ac:dyDescent="0.3">
      <c r="A16" s="152" t="str">
        <f t="shared" si="0"/>
        <v>NO</v>
      </c>
      <c r="C16" s="29"/>
      <c r="D16" s="30"/>
      <c r="E16" s="22"/>
      <c r="F16" s="25"/>
      <c r="G16" s="62"/>
      <c r="H16" s="27"/>
      <c r="I16" s="96">
        <f t="shared" si="1"/>
        <v>0</v>
      </c>
      <c r="K16" s="132"/>
    </row>
    <row r="17" spans="1:9" x14ac:dyDescent="0.3">
      <c r="A17" s="152" t="str">
        <f t="shared" si="0"/>
        <v>NO</v>
      </c>
      <c r="C17" s="29"/>
      <c r="D17" s="30"/>
      <c r="E17" s="22"/>
      <c r="F17" s="25"/>
      <c r="G17" s="62"/>
      <c r="H17" s="27"/>
      <c r="I17" s="96">
        <f t="shared" si="1"/>
        <v>0</v>
      </c>
    </row>
    <row r="18" spans="1:9" x14ac:dyDescent="0.3">
      <c r="A18" s="152" t="str">
        <f t="shared" si="0"/>
        <v>NO</v>
      </c>
      <c r="C18" s="29"/>
      <c r="D18" s="30"/>
      <c r="E18" s="22"/>
      <c r="F18" s="25"/>
      <c r="G18" s="62"/>
      <c r="H18" s="27"/>
      <c r="I18" s="96">
        <f t="shared" si="1"/>
        <v>0</v>
      </c>
    </row>
    <row r="19" spans="1:9" x14ac:dyDescent="0.3">
      <c r="A19" s="152" t="str">
        <f t="shared" si="0"/>
        <v>NO</v>
      </c>
      <c r="C19" s="29"/>
      <c r="D19" s="30"/>
      <c r="E19" s="22"/>
      <c r="F19" s="25"/>
      <c r="G19" s="62"/>
      <c r="H19" s="27"/>
      <c r="I19" s="96">
        <f t="shared" si="1"/>
        <v>0</v>
      </c>
    </row>
    <row r="20" spans="1:9" x14ac:dyDescent="0.3">
      <c r="A20" s="152" t="str">
        <f t="shared" si="0"/>
        <v>NO</v>
      </c>
      <c r="C20" s="29"/>
      <c r="D20" s="30"/>
      <c r="E20" s="22"/>
      <c r="F20" s="25"/>
      <c r="G20" s="62"/>
      <c r="H20" s="27"/>
      <c r="I20" s="96">
        <f t="shared" si="1"/>
        <v>0</v>
      </c>
    </row>
    <row r="21" spans="1:9" x14ac:dyDescent="0.3">
      <c r="A21" s="152" t="str">
        <f t="shared" si="0"/>
        <v>NO</v>
      </c>
      <c r="C21" s="29"/>
      <c r="D21" s="30"/>
      <c r="E21" s="22"/>
      <c r="F21" s="25"/>
      <c r="G21" s="62"/>
      <c r="H21" s="27"/>
      <c r="I21" s="96">
        <f t="shared" si="1"/>
        <v>0</v>
      </c>
    </row>
    <row r="22" spans="1:9" x14ac:dyDescent="0.3">
      <c r="A22" s="152" t="str">
        <f t="shared" si="0"/>
        <v>NO</v>
      </c>
      <c r="C22" s="29"/>
      <c r="D22" s="30"/>
      <c r="E22" s="22"/>
      <c r="F22" s="25"/>
      <c r="G22" s="62"/>
      <c r="H22" s="27"/>
      <c r="I22" s="96">
        <f t="shared" si="1"/>
        <v>0</v>
      </c>
    </row>
    <row r="23" spans="1:9" x14ac:dyDescent="0.3">
      <c r="A23" s="152" t="str">
        <f t="shared" si="0"/>
        <v>NO</v>
      </c>
      <c r="C23" s="31"/>
      <c r="D23" s="32"/>
      <c r="E23" s="23"/>
      <c r="F23" s="26"/>
      <c r="G23" s="63"/>
      <c r="H23" s="28"/>
      <c r="I23" s="96">
        <f t="shared" si="1"/>
        <v>0</v>
      </c>
    </row>
    <row r="24" spans="1:9" ht="15" thickBot="1" x14ac:dyDescent="0.35">
      <c r="A24" s="152" t="str">
        <f t="shared" si="0"/>
        <v>NO</v>
      </c>
      <c r="C24" s="88"/>
      <c r="D24" s="89"/>
      <c r="E24" s="90"/>
      <c r="F24" s="91"/>
      <c r="G24" s="92"/>
      <c r="H24" s="94"/>
      <c r="I24" s="97">
        <f t="shared" si="1"/>
        <v>0</v>
      </c>
    </row>
    <row r="25" spans="1:9" ht="16.8" thickTop="1" thickBot="1" x14ac:dyDescent="0.35">
      <c r="A25" s="152" t="str">
        <f t="shared" si="0"/>
        <v>NO</v>
      </c>
      <c r="C25" s="251" t="s">
        <v>58</v>
      </c>
      <c r="D25" s="252"/>
      <c r="E25" s="252"/>
      <c r="F25" s="252"/>
      <c r="G25" s="252"/>
      <c r="H25" s="253"/>
      <c r="I25" s="101">
        <f>SUM(I7:I24)</f>
        <v>0</v>
      </c>
    </row>
    <row r="26" spans="1:9" ht="15" thickBot="1" x14ac:dyDescent="0.35">
      <c r="A26" s="152" t="str">
        <f>A45</f>
        <v>NO</v>
      </c>
      <c r="C26" s="42" t="s">
        <v>45</v>
      </c>
      <c r="D26" s="43" t="s">
        <v>46</v>
      </c>
      <c r="E26" s="43" t="str">
        <f>IF('!!COMPLETE FIRST!!'!$E$11="YES","","100% Annual Fringe Cost")</f>
        <v>100% Annual Fringe Cost</v>
      </c>
      <c r="F26" s="43"/>
      <c r="G26" s="43" t="str">
        <f>IF('!!COMPLETE FIRST!!'!$E$11="YES","Fringe Rate %","")</f>
        <v/>
      </c>
      <c r="H26" s="93"/>
      <c r="I26" s="95" t="s">
        <v>1</v>
      </c>
    </row>
    <row r="27" spans="1:9" x14ac:dyDescent="0.3">
      <c r="A27" s="152" t="str">
        <f>IF(I27&gt;0,"YES","NO")</f>
        <v>NO</v>
      </c>
      <c r="C27" s="186" t="str">
        <f t="shared" ref="C27:D44" si="2">IF(C7="","",C7)</f>
        <v/>
      </c>
      <c r="D27" s="187" t="str">
        <f t="shared" si="2"/>
        <v/>
      </c>
      <c r="E27" s="22"/>
      <c r="F27" s="84"/>
      <c r="G27" s="62"/>
      <c r="H27" s="85"/>
      <c r="I27" s="96">
        <f>IFERROR(ROUND(IF('!!COMPLETE FIRST!!'!$E$11="yes",(I7*G27),((E27/12)*G7)*H7),2),0)</f>
        <v>0</v>
      </c>
    </row>
    <row r="28" spans="1:9" x14ac:dyDescent="0.3">
      <c r="A28" s="152" t="str">
        <f t="shared" ref="A28:A46" si="3">IF(I28&gt;0,"YES","NO")</f>
        <v>NO</v>
      </c>
      <c r="C28" s="185" t="str">
        <f t="shared" si="2"/>
        <v/>
      </c>
      <c r="D28" s="188" t="str">
        <f t="shared" si="2"/>
        <v/>
      </c>
      <c r="E28" s="22"/>
      <c r="F28" s="84"/>
      <c r="G28" s="62"/>
      <c r="H28" s="85"/>
      <c r="I28" s="96">
        <f>IFERROR(ROUND(IF('!!COMPLETE FIRST!!'!$E$11="yes",(I8*G28),((E28/12)*G8)*H8),2),0)</f>
        <v>0</v>
      </c>
    </row>
    <row r="29" spans="1:9" x14ac:dyDescent="0.3">
      <c r="A29" s="152" t="str">
        <f t="shared" si="3"/>
        <v>NO</v>
      </c>
      <c r="C29" s="185" t="str">
        <f t="shared" si="2"/>
        <v/>
      </c>
      <c r="D29" s="188" t="str">
        <f t="shared" si="2"/>
        <v/>
      </c>
      <c r="E29" s="22"/>
      <c r="F29" s="84"/>
      <c r="G29" s="62"/>
      <c r="H29" s="85"/>
      <c r="I29" s="96">
        <f>IFERROR(ROUND(IF('!!COMPLETE FIRST!!'!$E$11="yes",(I9*G29),((E29/12)*G9)*H9),2),0)</f>
        <v>0</v>
      </c>
    </row>
    <row r="30" spans="1:9" x14ac:dyDescent="0.3">
      <c r="A30" s="152" t="str">
        <f t="shared" si="3"/>
        <v>NO</v>
      </c>
      <c r="C30" s="185" t="str">
        <f t="shared" si="2"/>
        <v/>
      </c>
      <c r="D30" s="188" t="str">
        <f t="shared" si="2"/>
        <v/>
      </c>
      <c r="E30" s="22"/>
      <c r="F30" s="84"/>
      <c r="G30" s="62"/>
      <c r="H30" s="85"/>
      <c r="I30" s="96">
        <f>IFERROR(ROUND(IF('!!COMPLETE FIRST!!'!$E$11="yes",(I10*G30),((E30/12)*G10)*H10),2),0)</f>
        <v>0</v>
      </c>
    </row>
    <row r="31" spans="1:9" x14ac:dyDescent="0.3">
      <c r="A31" s="152" t="str">
        <f t="shared" si="3"/>
        <v>NO</v>
      </c>
      <c r="C31" s="185" t="str">
        <f t="shared" si="2"/>
        <v/>
      </c>
      <c r="D31" s="188" t="str">
        <f t="shared" si="2"/>
        <v/>
      </c>
      <c r="E31" s="22"/>
      <c r="F31" s="84"/>
      <c r="G31" s="62"/>
      <c r="H31" s="85"/>
      <c r="I31" s="96">
        <f>IFERROR(ROUND(IF('!!COMPLETE FIRST!!'!$E$11="yes",(I11*G31),((E31/12)*G11)*H11),2),0)</f>
        <v>0</v>
      </c>
    </row>
    <row r="32" spans="1:9" x14ac:dyDescent="0.3">
      <c r="A32" s="152" t="str">
        <f t="shared" si="3"/>
        <v>NO</v>
      </c>
      <c r="C32" s="185" t="str">
        <f t="shared" si="2"/>
        <v/>
      </c>
      <c r="D32" s="188" t="str">
        <f t="shared" si="2"/>
        <v/>
      </c>
      <c r="E32" s="22"/>
      <c r="F32" s="84"/>
      <c r="G32" s="62"/>
      <c r="H32" s="85"/>
      <c r="I32" s="96">
        <f>IFERROR(ROUND(IF('!!COMPLETE FIRST!!'!$E$11="yes",(I12*G32),((E32/12)*G12)*H12),2),0)</f>
        <v>0</v>
      </c>
    </row>
    <row r="33" spans="1:9" x14ac:dyDescent="0.3">
      <c r="A33" s="152" t="str">
        <f t="shared" si="3"/>
        <v>NO</v>
      </c>
      <c r="C33" s="185" t="str">
        <f t="shared" si="2"/>
        <v/>
      </c>
      <c r="D33" s="188" t="str">
        <f t="shared" si="2"/>
        <v/>
      </c>
      <c r="E33" s="22"/>
      <c r="F33" s="84"/>
      <c r="G33" s="62"/>
      <c r="H33" s="85"/>
      <c r="I33" s="96">
        <f>IFERROR(ROUND(IF('!!COMPLETE FIRST!!'!$E$11="yes",(I13*G33),((E33/12)*G13)*H13),2),0)</f>
        <v>0</v>
      </c>
    </row>
    <row r="34" spans="1:9" x14ac:dyDescent="0.3">
      <c r="A34" s="152" t="str">
        <f t="shared" si="3"/>
        <v>NO</v>
      </c>
      <c r="C34" s="185" t="str">
        <f t="shared" si="2"/>
        <v/>
      </c>
      <c r="D34" s="188" t="str">
        <f t="shared" si="2"/>
        <v/>
      </c>
      <c r="E34" s="22"/>
      <c r="F34" s="84"/>
      <c r="G34" s="62"/>
      <c r="H34" s="85"/>
      <c r="I34" s="96">
        <f>IFERROR(ROUND(IF('!!COMPLETE FIRST!!'!$E$11="yes",(I14*G34),((E34/12)*G14)*H14),2),0)</f>
        <v>0</v>
      </c>
    </row>
    <row r="35" spans="1:9" x14ac:dyDescent="0.3">
      <c r="A35" s="152" t="str">
        <f t="shared" si="3"/>
        <v>NO</v>
      </c>
      <c r="C35" s="185" t="str">
        <f t="shared" si="2"/>
        <v/>
      </c>
      <c r="D35" s="188" t="str">
        <f t="shared" si="2"/>
        <v/>
      </c>
      <c r="E35" s="22"/>
      <c r="F35" s="84"/>
      <c r="G35" s="62"/>
      <c r="H35" s="85"/>
      <c r="I35" s="96">
        <f>IFERROR(ROUND(IF('!!COMPLETE FIRST!!'!$E$11="yes",(I15*G35),((E35/12)*G15)*H15),2),0)</f>
        <v>0</v>
      </c>
    </row>
    <row r="36" spans="1:9" x14ac:dyDescent="0.3">
      <c r="A36" s="152" t="str">
        <f t="shared" si="3"/>
        <v>NO</v>
      </c>
      <c r="C36" s="185" t="str">
        <f t="shared" si="2"/>
        <v/>
      </c>
      <c r="D36" s="188" t="str">
        <f t="shared" si="2"/>
        <v/>
      </c>
      <c r="E36" s="22"/>
      <c r="F36" s="84"/>
      <c r="G36" s="62"/>
      <c r="H36" s="85"/>
      <c r="I36" s="96">
        <f>IFERROR(ROUND(IF('!!COMPLETE FIRST!!'!$E$11="yes",(I16*G36),((E36/12)*G16)*H16),2),0)</f>
        <v>0</v>
      </c>
    </row>
    <row r="37" spans="1:9" x14ac:dyDescent="0.3">
      <c r="A37" s="152" t="str">
        <f t="shared" si="3"/>
        <v>NO</v>
      </c>
      <c r="C37" s="185" t="str">
        <f t="shared" si="2"/>
        <v/>
      </c>
      <c r="D37" s="188" t="str">
        <f t="shared" si="2"/>
        <v/>
      </c>
      <c r="E37" s="22"/>
      <c r="F37" s="84"/>
      <c r="G37" s="62"/>
      <c r="H37" s="85"/>
      <c r="I37" s="96">
        <f>IFERROR(ROUND(IF('!!COMPLETE FIRST!!'!$E$11="yes",(I17*G37),((E37/12)*G17)*H17),2),0)</f>
        <v>0</v>
      </c>
    </row>
    <row r="38" spans="1:9" x14ac:dyDescent="0.3">
      <c r="A38" s="152" t="str">
        <f t="shared" si="3"/>
        <v>NO</v>
      </c>
      <c r="C38" s="185" t="str">
        <f t="shared" si="2"/>
        <v/>
      </c>
      <c r="D38" s="188" t="str">
        <f t="shared" si="2"/>
        <v/>
      </c>
      <c r="E38" s="22"/>
      <c r="F38" s="84"/>
      <c r="G38" s="62"/>
      <c r="H38" s="85"/>
      <c r="I38" s="96">
        <f>IFERROR(ROUND(IF('!!COMPLETE FIRST!!'!$E$11="yes",(I18*G38),((E38/12)*G18)*H18),2),0)</f>
        <v>0</v>
      </c>
    </row>
    <row r="39" spans="1:9" x14ac:dyDescent="0.3">
      <c r="A39" s="152" t="str">
        <f t="shared" si="3"/>
        <v>NO</v>
      </c>
      <c r="C39" s="185" t="str">
        <f t="shared" si="2"/>
        <v/>
      </c>
      <c r="D39" s="188" t="str">
        <f t="shared" si="2"/>
        <v/>
      </c>
      <c r="E39" s="22"/>
      <c r="F39" s="84"/>
      <c r="G39" s="62"/>
      <c r="H39" s="85"/>
      <c r="I39" s="96">
        <f>IFERROR(ROUND(IF('!!COMPLETE FIRST!!'!$E$11="yes",(I19*G39),((E39/12)*G19)*H19),2),0)</f>
        <v>0</v>
      </c>
    </row>
    <row r="40" spans="1:9" x14ac:dyDescent="0.3">
      <c r="A40" s="152" t="str">
        <f t="shared" si="3"/>
        <v>NO</v>
      </c>
      <c r="C40" s="185" t="str">
        <f t="shared" si="2"/>
        <v/>
      </c>
      <c r="D40" s="188" t="str">
        <f t="shared" si="2"/>
        <v/>
      </c>
      <c r="E40" s="22"/>
      <c r="F40" s="84"/>
      <c r="G40" s="62"/>
      <c r="H40" s="85"/>
      <c r="I40" s="96">
        <f>IFERROR(ROUND(IF('!!COMPLETE FIRST!!'!$E$11="yes",(I20*G40),((E40/12)*G20)*H20),2),0)</f>
        <v>0</v>
      </c>
    </row>
    <row r="41" spans="1:9" x14ac:dyDescent="0.3">
      <c r="A41" s="152" t="str">
        <f t="shared" si="3"/>
        <v>NO</v>
      </c>
      <c r="C41" s="185" t="str">
        <f t="shared" si="2"/>
        <v/>
      </c>
      <c r="D41" s="188" t="str">
        <f t="shared" si="2"/>
        <v/>
      </c>
      <c r="E41" s="22"/>
      <c r="F41" s="84"/>
      <c r="G41" s="62"/>
      <c r="H41" s="85"/>
      <c r="I41" s="96">
        <f>IFERROR(ROUND(IF('!!COMPLETE FIRST!!'!$E$11="yes",(I21*G41),((E41/12)*G21)*H21),2),0)</f>
        <v>0</v>
      </c>
    </row>
    <row r="42" spans="1:9" x14ac:dyDescent="0.3">
      <c r="A42" s="152" t="str">
        <f t="shared" si="3"/>
        <v>NO</v>
      </c>
      <c r="C42" s="185" t="str">
        <f t="shared" si="2"/>
        <v/>
      </c>
      <c r="D42" s="188" t="str">
        <f t="shared" si="2"/>
        <v/>
      </c>
      <c r="E42" s="22"/>
      <c r="F42" s="84"/>
      <c r="G42" s="62"/>
      <c r="H42" s="85"/>
      <c r="I42" s="96">
        <f>IFERROR(ROUND(IF('!!COMPLETE FIRST!!'!$E$11="yes",(I22*G42),((E42/12)*G22)*H22),2),0)</f>
        <v>0</v>
      </c>
    </row>
    <row r="43" spans="1:9" x14ac:dyDescent="0.3">
      <c r="A43" s="152" t="str">
        <f t="shared" si="3"/>
        <v>NO</v>
      </c>
      <c r="C43" s="185" t="str">
        <f t="shared" si="2"/>
        <v/>
      </c>
      <c r="D43" s="188" t="str">
        <f t="shared" si="2"/>
        <v/>
      </c>
      <c r="E43" s="24"/>
      <c r="F43" s="86"/>
      <c r="G43" s="198"/>
      <c r="H43" s="87"/>
      <c r="I43" s="96">
        <f>IFERROR(ROUND(IF('!!COMPLETE FIRST!!'!$E$11="yes",(I23*G43),((E43/12)*G23)*H23),2),0)</f>
        <v>0</v>
      </c>
    </row>
    <row r="44" spans="1:9" ht="15" thickBot="1" x14ac:dyDescent="0.35">
      <c r="A44" s="152" t="str">
        <f t="shared" si="3"/>
        <v>NO</v>
      </c>
      <c r="C44" s="189" t="str">
        <f t="shared" si="2"/>
        <v/>
      </c>
      <c r="D44" s="190" t="str">
        <f t="shared" si="2"/>
        <v/>
      </c>
      <c r="E44" s="147"/>
      <c r="F44" s="148"/>
      <c r="G44" s="199"/>
      <c r="H44" s="149"/>
      <c r="I44" s="96">
        <f>IFERROR(ROUND(IF('!!COMPLETE FIRST!!'!$E$11="yes",(I24*G44),((E44/12)*G24)*H24),2),0)</f>
        <v>0</v>
      </c>
    </row>
    <row r="45" spans="1:9" ht="16.2" thickTop="1" x14ac:dyDescent="0.3">
      <c r="A45" s="152" t="str">
        <f t="shared" si="3"/>
        <v>NO</v>
      </c>
      <c r="C45" s="254" t="s">
        <v>59</v>
      </c>
      <c r="D45" s="255"/>
      <c r="E45" s="255"/>
      <c r="F45" s="255"/>
      <c r="G45" s="255"/>
      <c r="H45" s="256"/>
      <c r="I45" s="102">
        <f>SUM(I27:I44)</f>
        <v>0</v>
      </c>
    </row>
    <row r="46" spans="1:9" ht="16.2" thickBot="1" x14ac:dyDescent="0.35">
      <c r="A46" s="152" t="str">
        <f t="shared" si="3"/>
        <v>NO</v>
      </c>
      <c r="C46" s="257" t="s">
        <v>61</v>
      </c>
      <c r="D46" s="258"/>
      <c r="E46" s="258"/>
      <c r="F46" s="258"/>
      <c r="G46" s="258"/>
      <c r="H46" s="258"/>
      <c r="I46" s="103">
        <f>SUM(I45,I25)</f>
        <v>0</v>
      </c>
    </row>
    <row r="47" spans="1:9" ht="15" thickBot="1" x14ac:dyDescent="0.35">
      <c r="A47" s="152" t="str">
        <f>A58</f>
        <v>NO</v>
      </c>
      <c r="C47" s="44" t="s">
        <v>63</v>
      </c>
      <c r="D47" s="70" t="s">
        <v>78</v>
      </c>
      <c r="E47" s="261" t="s">
        <v>79</v>
      </c>
      <c r="F47" s="262"/>
      <c r="G47" s="262"/>
      <c r="H47" s="262"/>
      <c r="I47" s="95" t="s">
        <v>1</v>
      </c>
    </row>
    <row r="48" spans="1:9" x14ac:dyDescent="0.3">
      <c r="A48" s="152" t="str">
        <f t="shared" ref="A48:A72" si="4">IF(I48&gt;0,"YES","NO")</f>
        <v>NO</v>
      </c>
      <c r="C48" s="3"/>
      <c r="D48" s="66">
        <v>0</v>
      </c>
      <c r="E48" s="263"/>
      <c r="F48" s="264"/>
      <c r="G48" s="264"/>
      <c r="H48" s="264"/>
      <c r="I48" s="96">
        <f>D48</f>
        <v>0</v>
      </c>
    </row>
    <row r="49" spans="1:9" x14ac:dyDescent="0.3">
      <c r="A49" s="152" t="str">
        <f t="shared" si="4"/>
        <v>NO</v>
      </c>
      <c r="C49" s="4"/>
      <c r="D49" s="67">
        <v>0</v>
      </c>
      <c r="E49" s="259"/>
      <c r="F49" s="260"/>
      <c r="G49" s="260"/>
      <c r="H49" s="260"/>
      <c r="I49" s="96">
        <f t="shared" ref="I49:I57" si="5">D49</f>
        <v>0</v>
      </c>
    </row>
    <row r="50" spans="1:9" x14ac:dyDescent="0.3">
      <c r="A50" s="152" t="str">
        <f t="shared" si="4"/>
        <v>NO</v>
      </c>
      <c r="C50" s="45"/>
      <c r="D50" s="68">
        <v>0</v>
      </c>
      <c r="E50" s="259"/>
      <c r="F50" s="260"/>
      <c r="G50" s="260"/>
      <c r="H50" s="260"/>
      <c r="I50" s="98">
        <f t="shared" si="5"/>
        <v>0</v>
      </c>
    </row>
    <row r="51" spans="1:9" x14ac:dyDescent="0.3">
      <c r="A51" s="152" t="str">
        <f t="shared" si="4"/>
        <v>NO</v>
      </c>
      <c r="C51" s="3"/>
      <c r="D51" s="66">
        <v>0</v>
      </c>
      <c r="E51" s="259"/>
      <c r="F51" s="260"/>
      <c r="G51" s="260"/>
      <c r="H51" s="260"/>
      <c r="I51" s="96">
        <f t="shared" si="5"/>
        <v>0</v>
      </c>
    </row>
    <row r="52" spans="1:9" x14ac:dyDescent="0.3">
      <c r="A52" s="152" t="str">
        <f t="shared" si="4"/>
        <v>NO</v>
      </c>
      <c r="C52" s="45"/>
      <c r="D52" s="64">
        <v>0</v>
      </c>
      <c r="E52" s="259"/>
      <c r="F52" s="260"/>
      <c r="G52" s="260"/>
      <c r="H52" s="260"/>
      <c r="I52" s="98">
        <f t="shared" si="5"/>
        <v>0</v>
      </c>
    </row>
    <row r="53" spans="1:9" x14ac:dyDescent="0.3">
      <c r="A53" s="152" t="str">
        <f t="shared" si="4"/>
        <v>NO</v>
      </c>
      <c r="C53" s="45"/>
      <c r="D53" s="64">
        <v>0</v>
      </c>
      <c r="E53" s="259"/>
      <c r="F53" s="260"/>
      <c r="G53" s="260"/>
      <c r="H53" s="260"/>
      <c r="I53" s="98">
        <f t="shared" si="5"/>
        <v>0</v>
      </c>
    </row>
    <row r="54" spans="1:9" x14ac:dyDescent="0.3">
      <c r="A54" s="152" t="str">
        <f t="shared" si="4"/>
        <v>NO</v>
      </c>
      <c r="C54" s="45"/>
      <c r="D54" s="64">
        <v>0</v>
      </c>
      <c r="E54" s="259"/>
      <c r="F54" s="260"/>
      <c r="G54" s="260"/>
      <c r="H54" s="260"/>
      <c r="I54" s="98">
        <f t="shared" si="5"/>
        <v>0</v>
      </c>
    </row>
    <row r="55" spans="1:9" x14ac:dyDescent="0.3">
      <c r="A55" s="152" t="str">
        <f t="shared" si="4"/>
        <v>NO</v>
      </c>
      <c r="C55" s="45"/>
      <c r="D55" s="64">
        <v>0</v>
      </c>
      <c r="E55" s="259"/>
      <c r="F55" s="260"/>
      <c r="G55" s="260"/>
      <c r="H55" s="260"/>
      <c r="I55" s="98">
        <f t="shared" si="5"/>
        <v>0</v>
      </c>
    </row>
    <row r="56" spans="1:9" x14ac:dyDescent="0.3">
      <c r="A56" s="152" t="str">
        <f t="shared" si="4"/>
        <v>NO</v>
      </c>
      <c r="C56" s="47"/>
      <c r="D56" s="65">
        <v>0</v>
      </c>
      <c r="E56" s="273"/>
      <c r="F56" s="274"/>
      <c r="G56" s="274"/>
      <c r="H56" s="274"/>
      <c r="I56" s="98">
        <f t="shared" si="5"/>
        <v>0</v>
      </c>
    </row>
    <row r="57" spans="1:9" ht="15" thickBot="1" x14ac:dyDescent="0.35">
      <c r="A57" s="152" t="str">
        <f t="shared" si="4"/>
        <v>NO</v>
      </c>
      <c r="C57" s="150"/>
      <c r="D57" s="90">
        <v>0</v>
      </c>
      <c r="E57" s="275"/>
      <c r="F57" s="276"/>
      <c r="G57" s="276"/>
      <c r="H57" s="276"/>
      <c r="I57" s="99">
        <f t="shared" si="5"/>
        <v>0</v>
      </c>
    </row>
    <row r="58" spans="1:9" ht="16.8" thickTop="1" thickBot="1" x14ac:dyDescent="0.35">
      <c r="A58" s="152" t="str">
        <f t="shared" si="4"/>
        <v>NO</v>
      </c>
      <c r="C58" s="254" t="s">
        <v>64</v>
      </c>
      <c r="D58" s="255"/>
      <c r="E58" s="255"/>
      <c r="F58" s="255"/>
      <c r="G58" s="255"/>
      <c r="H58" s="256"/>
      <c r="I58" s="107">
        <f>SUM(I48:I57)</f>
        <v>0</v>
      </c>
    </row>
    <row r="59" spans="1:9" ht="18.600000000000001" thickBot="1" x14ac:dyDescent="0.35">
      <c r="A59" s="152" t="str">
        <f>A71</f>
        <v>NO</v>
      </c>
      <c r="C59" s="232" t="s">
        <v>100</v>
      </c>
      <c r="D59" s="233"/>
      <c r="E59" s="233"/>
      <c r="F59" s="233"/>
      <c r="G59" s="233"/>
      <c r="H59" s="233"/>
      <c r="I59" s="248"/>
    </row>
    <row r="60" spans="1:9" ht="15" thickBot="1" x14ac:dyDescent="0.35">
      <c r="A60" s="152" t="str">
        <f>A71</f>
        <v>NO</v>
      </c>
      <c r="C60" s="44" t="s">
        <v>109</v>
      </c>
      <c r="D60" s="70" t="s">
        <v>78</v>
      </c>
      <c r="E60" s="261" t="s">
        <v>79</v>
      </c>
      <c r="F60" s="262"/>
      <c r="G60" s="262"/>
      <c r="H60" s="262"/>
      <c r="I60" s="100"/>
    </row>
    <row r="61" spans="1:9" x14ac:dyDescent="0.3">
      <c r="A61" s="152" t="str">
        <f t="shared" si="4"/>
        <v>NO</v>
      </c>
      <c r="C61" s="3"/>
      <c r="D61" s="66">
        <v>0</v>
      </c>
      <c r="E61" s="263"/>
      <c r="F61" s="264"/>
      <c r="G61" s="264"/>
      <c r="H61" s="264"/>
      <c r="I61" s="96">
        <f>D61</f>
        <v>0</v>
      </c>
    </row>
    <row r="62" spans="1:9" x14ac:dyDescent="0.3">
      <c r="A62" s="152" t="str">
        <f t="shared" si="4"/>
        <v>NO</v>
      </c>
      <c r="C62" s="4"/>
      <c r="D62" s="67">
        <v>0</v>
      </c>
      <c r="E62" s="259"/>
      <c r="F62" s="260"/>
      <c r="G62" s="260"/>
      <c r="H62" s="260"/>
      <c r="I62" s="96">
        <f t="shared" ref="I62:I70" si="6">D62</f>
        <v>0</v>
      </c>
    </row>
    <row r="63" spans="1:9" x14ac:dyDescent="0.3">
      <c r="A63" s="152" t="str">
        <f t="shared" si="4"/>
        <v>NO</v>
      </c>
      <c r="C63" s="45"/>
      <c r="D63" s="68">
        <v>0</v>
      </c>
      <c r="E63" s="259"/>
      <c r="F63" s="260"/>
      <c r="G63" s="260"/>
      <c r="H63" s="260"/>
      <c r="I63" s="98">
        <f t="shared" si="6"/>
        <v>0</v>
      </c>
    </row>
    <row r="64" spans="1:9" x14ac:dyDescent="0.3">
      <c r="A64" s="152" t="str">
        <f t="shared" si="4"/>
        <v>NO</v>
      </c>
      <c r="C64" s="3"/>
      <c r="D64" s="66">
        <v>0</v>
      </c>
      <c r="E64" s="259"/>
      <c r="F64" s="260"/>
      <c r="G64" s="260"/>
      <c r="H64" s="260"/>
      <c r="I64" s="96">
        <f t="shared" si="6"/>
        <v>0</v>
      </c>
    </row>
    <row r="65" spans="1:9" x14ac:dyDescent="0.3">
      <c r="A65" s="152" t="str">
        <f t="shared" si="4"/>
        <v>NO</v>
      </c>
      <c r="C65" s="45"/>
      <c r="D65" s="64">
        <v>0</v>
      </c>
      <c r="E65" s="259"/>
      <c r="F65" s="260"/>
      <c r="G65" s="260"/>
      <c r="H65" s="260"/>
      <c r="I65" s="98">
        <f t="shared" si="6"/>
        <v>0</v>
      </c>
    </row>
    <row r="66" spans="1:9" x14ac:dyDescent="0.3">
      <c r="A66" s="152" t="str">
        <f t="shared" si="4"/>
        <v>NO</v>
      </c>
      <c r="C66" s="45"/>
      <c r="D66" s="64">
        <v>0</v>
      </c>
      <c r="E66" s="259"/>
      <c r="F66" s="260"/>
      <c r="G66" s="260"/>
      <c r="H66" s="260"/>
      <c r="I66" s="98">
        <f t="shared" si="6"/>
        <v>0</v>
      </c>
    </row>
    <row r="67" spans="1:9" x14ac:dyDescent="0.3">
      <c r="A67" s="152" t="str">
        <f t="shared" si="4"/>
        <v>NO</v>
      </c>
      <c r="C67" s="45"/>
      <c r="D67" s="64">
        <v>0</v>
      </c>
      <c r="E67" s="259"/>
      <c r="F67" s="260"/>
      <c r="G67" s="260"/>
      <c r="H67" s="260"/>
      <c r="I67" s="98">
        <f t="shared" si="6"/>
        <v>0</v>
      </c>
    </row>
    <row r="68" spans="1:9" x14ac:dyDescent="0.3">
      <c r="A68" s="152" t="str">
        <f t="shared" si="4"/>
        <v>NO</v>
      </c>
      <c r="C68" s="45"/>
      <c r="D68" s="64">
        <v>0</v>
      </c>
      <c r="E68" s="259"/>
      <c r="F68" s="260"/>
      <c r="G68" s="260"/>
      <c r="H68" s="260"/>
      <c r="I68" s="98">
        <f t="shared" si="6"/>
        <v>0</v>
      </c>
    </row>
    <row r="69" spans="1:9" x14ac:dyDescent="0.3">
      <c r="A69" s="152" t="str">
        <f t="shared" si="4"/>
        <v>NO</v>
      </c>
      <c r="C69" s="47"/>
      <c r="D69" s="65">
        <v>0</v>
      </c>
      <c r="E69" s="273"/>
      <c r="F69" s="274"/>
      <c r="G69" s="274"/>
      <c r="H69" s="274"/>
      <c r="I69" s="98">
        <f t="shared" si="6"/>
        <v>0</v>
      </c>
    </row>
    <row r="70" spans="1:9" ht="15" thickBot="1" x14ac:dyDescent="0.35">
      <c r="A70" s="152" t="str">
        <f t="shared" si="4"/>
        <v>NO</v>
      </c>
      <c r="C70" s="150"/>
      <c r="D70" s="90">
        <v>0</v>
      </c>
      <c r="E70" s="275"/>
      <c r="F70" s="276"/>
      <c r="G70" s="276"/>
      <c r="H70" s="276"/>
      <c r="I70" s="99">
        <f t="shared" si="6"/>
        <v>0</v>
      </c>
    </row>
    <row r="71" spans="1:9" ht="16.2" thickTop="1" x14ac:dyDescent="0.3">
      <c r="A71" s="152" t="str">
        <f t="shared" si="4"/>
        <v>NO</v>
      </c>
      <c r="C71" s="254" t="s">
        <v>101</v>
      </c>
      <c r="D71" s="255"/>
      <c r="E71" s="255"/>
      <c r="F71" s="255"/>
      <c r="G71" s="255"/>
      <c r="H71" s="256"/>
      <c r="I71" s="107">
        <f>SUM(I61:I70)</f>
        <v>0</v>
      </c>
    </row>
    <row r="72" spans="1:9" ht="16.2" thickBot="1" x14ac:dyDescent="0.35">
      <c r="A72" s="152" t="str">
        <f t="shared" si="4"/>
        <v>NO</v>
      </c>
      <c r="C72" s="257" t="s">
        <v>102</v>
      </c>
      <c r="D72" s="258"/>
      <c r="E72" s="258"/>
      <c r="F72" s="258"/>
      <c r="G72" s="258"/>
      <c r="H72" s="258"/>
      <c r="I72" s="108">
        <f>SUM(I71,I58,I46)</f>
        <v>0</v>
      </c>
    </row>
    <row r="73" spans="1:9" ht="18.600000000000001" thickBot="1" x14ac:dyDescent="0.35">
      <c r="A73" s="152"/>
      <c r="C73" s="232" t="s">
        <v>103</v>
      </c>
      <c r="D73" s="233"/>
      <c r="E73" s="233"/>
      <c r="F73" s="233"/>
      <c r="G73" s="233"/>
      <c r="H73" s="233"/>
      <c r="I73" s="248"/>
    </row>
    <row r="74" spans="1:9" x14ac:dyDescent="0.3">
      <c r="A74" s="152"/>
      <c r="C74" s="279" t="str">
        <f>IF('!!COMPLETE FIRST!!'!F5=KEY!G2,KEY!G39,IF('!!COMPLETE FIRST!!'!F5=KEY!G3,KEY!G41,IF('!!COMPLETE FIRST!!'!F5=KEY!G4,KEY!G40,IF('!!COMPLETE FIRST!!'!F5=KEY!G5,KEY!G42,""))))</f>
        <v/>
      </c>
      <c r="D74" s="280"/>
      <c r="E74" s="280"/>
      <c r="F74" s="280"/>
      <c r="G74" s="280"/>
      <c r="H74" s="280"/>
      <c r="I74" s="281"/>
    </row>
    <row r="75" spans="1:9" x14ac:dyDescent="0.3">
      <c r="A75" s="152"/>
      <c r="C75" s="282"/>
      <c r="D75" s="283"/>
      <c r="E75" s="283"/>
      <c r="F75" s="283"/>
      <c r="G75" s="283"/>
      <c r="H75" s="283"/>
      <c r="I75" s="284"/>
    </row>
    <row r="76" spans="1:9" x14ac:dyDescent="0.3">
      <c r="A76" s="152"/>
      <c r="C76" s="282"/>
      <c r="D76" s="283"/>
      <c r="E76" s="283"/>
      <c r="F76" s="283"/>
      <c r="G76" s="283"/>
      <c r="H76" s="283"/>
      <c r="I76" s="284"/>
    </row>
    <row r="77" spans="1:9" ht="15" thickBot="1" x14ac:dyDescent="0.35">
      <c r="A77" s="152"/>
      <c r="C77" s="285"/>
      <c r="D77" s="286"/>
      <c r="E77" s="286"/>
      <c r="F77" s="286"/>
      <c r="G77" s="286"/>
      <c r="H77" s="286"/>
      <c r="I77" s="287"/>
    </row>
    <row r="78" spans="1:9" ht="15" thickBot="1" x14ac:dyDescent="0.35">
      <c r="A78" s="152" t="str">
        <f>IF(I84&gt;0,"YES","NO")</f>
        <v>NO</v>
      </c>
      <c r="C78" s="42" t="s">
        <v>111</v>
      </c>
      <c r="D78" s="43" t="s">
        <v>46</v>
      </c>
      <c r="E78" s="43" t="s">
        <v>44</v>
      </c>
      <c r="F78" s="43" t="s">
        <v>67</v>
      </c>
      <c r="G78" s="43" t="s">
        <v>68</v>
      </c>
      <c r="H78" s="93" t="s">
        <v>43</v>
      </c>
      <c r="I78" s="109" t="s">
        <v>1</v>
      </c>
    </row>
    <row r="79" spans="1:9" x14ac:dyDescent="0.3">
      <c r="A79" s="152" t="str">
        <f t="shared" ref="A79:A84" si="7">IF(I79&gt;0,"YES","NO")</f>
        <v>NO</v>
      </c>
      <c r="C79" s="1"/>
      <c r="D79" s="2"/>
      <c r="E79" s="22"/>
      <c r="F79" s="25"/>
      <c r="G79" s="62"/>
      <c r="H79" s="27"/>
      <c r="I79" s="96">
        <f>ROUND((IFERROR(((E79/12)*G79)*H79,0)),2)</f>
        <v>0</v>
      </c>
    </row>
    <row r="80" spans="1:9" x14ac:dyDescent="0.3">
      <c r="A80" s="152" t="str">
        <f t="shared" si="7"/>
        <v>NO</v>
      </c>
      <c r="C80" s="1"/>
      <c r="D80" s="2"/>
      <c r="E80" s="22"/>
      <c r="F80" s="72"/>
      <c r="G80" s="71"/>
      <c r="H80" s="27"/>
      <c r="I80" s="96">
        <f>ROUND((IFERROR(((E80/12)*G80)*H80,0)),2)</f>
        <v>0</v>
      </c>
    </row>
    <row r="81" spans="1:9" x14ac:dyDescent="0.3">
      <c r="A81" s="152" t="str">
        <f t="shared" si="7"/>
        <v>NO</v>
      </c>
      <c r="C81" s="1"/>
      <c r="D81" s="2"/>
      <c r="E81" s="22"/>
      <c r="F81" s="72"/>
      <c r="G81" s="71"/>
      <c r="H81" s="27"/>
      <c r="I81" s="96">
        <f>ROUND((IFERROR(((E81/12)*G81)*H81,0)),2)</f>
        <v>0</v>
      </c>
    </row>
    <row r="82" spans="1:9" x14ac:dyDescent="0.3">
      <c r="A82" s="152" t="str">
        <f t="shared" si="7"/>
        <v>NO</v>
      </c>
      <c r="C82" s="1"/>
      <c r="D82" s="2"/>
      <c r="E82" s="22"/>
      <c r="F82" s="72"/>
      <c r="G82" s="71"/>
      <c r="H82" s="27"/>
      <c r="I82" s="96">
        <f>ROUND((IFERROR(((E82/12)*G82)*H82,0)),2)</f>
        <v>0</v>
      </c>
    </row>
    <row r="83" spans="1:9" ht="15" thickBot="1" x14ac:dyDescent="0.35">
      <c r="A83" s="152" t="str">
        <f t="shared" si="7"/>
        <v>NO</v>
      </c>
      <c r="C83" s="1"/>
      <c r="D83" s="2"/>
      <c r="E83" s="22"/>
      <c r="F83" s="72"/>
      <c r="G83" s="71"/>
      <c r="H83" s="27"/>
      <c r="I83" s="96">
        <f>ROUND((IFERROR(((E83/12)*G83)*H83,0)),2)</f>
        <v>0</v>
      </c>
    </row>
    <row r="84" spans="1:9" ht="16.8" thickTop="1" thickBot="1" x14ac:dyDescent="0.35">
      <c r="A84" s="152" t="str">
        <f t="shared" si="7"/>
        <v>NO</v>
      </c>
      <c r="C84" s="251" t="s">
        <v>90</v>
      </c>
      <c r="D84" s="252"/>
      <c r="E84" s="252"/>
      <c r="F84" s="252"/>
      <c r="G84" s="252"/>
      <c r="H84" s="253"/>
      <c r="I84" s="172">
        <f>SUM(I79:I83)</f>
        <v>0</v>
      </c>
    </row>
    <row r="85" spans="1:9" ht="15" thickBot="1" x14ac:dyDescent="0.35">
      <c r="A85" s="152" t="str">
        <f>IF(I91&gt;0,"YES","NO")</f>
        <v>NO</v>
      </c>
      <c r="C85" s="42" t="s">
        <v>111</v>
      </c>
      <c r="D85" s="43" t="s">
        <v>46</v>
      </c>
      <c r="E85" s="43" t="str">
        <f>IF('!!COMPLETE FIRST!!'!$E$11="YES","","100% Annual Fringe Cost")</f>
        <v>100% Annual Fringe Cost</v>
      </c>
      <c r="F85" s="43"/>
      <c r="G85" s="43" t="str">
        <f>IF('!!COMPLETE FIRST!!'!$E$11="YES","Fringe Rate %","")</f>
        <v/>
      </c>
      <c r="H85" s="93"/>
      <c r="I85" s="95" t="s">
        <v>1</v>
      </c>
    </row>
    <row r="86" spans="1:9" x14ac:dyDescent="0.3">
      <c r="A86" s="152" t="str">
        <f t="shared" ref="A86:A91" si="8">IF(I86&gt;0,"YES","NO")</f>
        <v>NO</v>
      </c>
      <c r="C86" s="191" t="str">
        <f t="shared" ref="C86:D90" si="9">IF(C79="","",C79)</f>
        <v/>
      </c>
      <c r="D86" s="192" t="str">
        <f t="shared" si="9"/>
        <v/>
      </c>
      <c r="E86" s="22"/>
      <c r="F86" s="84"/>
      <c r="G86" s="62"/>
      <c r="H86" s="85"/>
      <c r="I86" s="96">
        <f>IFERROR(ROUND(IF('!!COMPLETE FIRST!!'!$E$11="yes",(I79*G86),((E86/12)*G79)*H79),2),0)</f>
        <v>0</v>
      </c>
    </row>
    <row r="87" spans="1:9" x14ac:dyDescent="0.3">
      <c r="A87" s="152" t="str">
        <f t="shared" si="8"/>
        <v>NO</v>
      </c>
      <c r="C87" s="83" t="str">
        <f t="shared" si="9"/>
        <v/>
      </c>
      <c r="D87" s="193" t="str">
        <f t="shared" si="9"/>
        <v/>
      </c>
      <c r="E87" s="22"/>
      <c r="F87" s="84"/>
      <c r="G87" s="62"/>
      <c r="H87" s="85"/>
      <c r="I87" s="96">
        <f>IFERROR(ROUND(IF('!!COMPLETE FIRST!!'!$E$11="yes",(I80*G87),((E87/12)*G80)*H80),2),0)</f>
        <v>0</v>
      </c>
    </row>
    <row r="88" spans="1:9" x14ac:dyDescent="0.3">
      <c r="A88" s="152" t="str">
        <f t="shared" si="8"/>
        <v>NO</v>
      </c>
      <c r="C88" s="83" t="str">
        <f t="shared" si="9"/>
        <v/>
      </c>
      <c r="D88" s="193" t="str">
        <f t="shared" si="9"/>
        <v/>
      </c>
      <c r="E88" s="22"/>
      <c r="F88" s="84"/>
      <c r="G88" s="62"/>
      <c r="H88" s="85"/>
      <c r="I88" s="96">
        <f>IFERROR(ROUND(IF('!!COMPLETE FIRST!!'!$E$11="yes",(I81*G88),((E88/12)*G81)*H81),2),0)</f>
        <v>0</v>
      </c>
    </row>
    <row r="89" spans="1:9" x14ac:dyDescent="0.3">
      <c r="A89" s="152" t="str">
        <f t="shared" si="8"/>
        <v>NO</v>
      </c>
      <c r="C89" s="83" t="str">
        <f t="shared" si="9"/>
        <v/>
      </c>
      <c r="D89" s="193" t="str">
        <f t="shared" si="9"/>
        <v/>
      </c>
      <c r="E89" s="22"/>
      <c r="F89" s="84"/>
      <c r="G89" s="62"/>
      <c r="H89" s="85"/>
      <c r="I89" s="96">
        <f>IFERROR(ROUND(IF('!!COMPLETE FIRST!!'!$E$11="yes",(I82*G89),((E89/12)*G82)*H82),2),0)</f>
        <v>0</v>
      </c>
    </row>
    <row r="90" spans="1:9" ht="15" thickBot="1" x14ac:dyDescent="0.35">
      <c r="A90" s="152" t="str">
        <f t="shared" si="8"/>
        <v>NO</v>
      </c>
      <c r="C90" s="194" t="str">
        <f t="shared" si="9"/>
        <v/>
      </c>
      <c r="D90" s="195" t="str">
        <f t="shared" si="9"/>
        <v/>
      </c>
      <c r="E90" s="22"/>
      <c r="F90" s="84"/>
      <c r="G90" s="62"/>
      <c r="H90" s="85"/>
      <c r="I90" s="96">
        <f>IFERROR(ROUND(IF('!!COMPLETE FIRST!!'!$E$11="yes",(I83*G90),((E90/12)*G83)*H83),2),0)</f>
        <v>0</v>
      </c>
    </row>
    <row r="91" spans="1:9" ht="16.8" thickTop="1" thickBot="1" x14ac:dyDescent="0.35">
      <c r="A91" s="152" t="str">
        <f t="shared" si="8"/>
        <v>NO</v>
      </c>
      <c r="C91" s="251" t="s">
        <v>91</v>
      </c>
      <c r="D91" s="252"/>
      <c r="E91" s="252"/>
      <c r="F91" s="252"/>
      <c r="G91" s="252"/>
      <c r="H91" s="253"/>
      <c r="I91" s="172">
        <f>SUM(I86:I90)</f>
        <v>0</v>
      </c>
    </row>
    <row r="92" spans="1:9" ht="15" thickBot="1" x14ac:dyDescent="0.35">
      <c r="A92" s="152" t="str">
        <f>IF(I104&gt;0,"YES","NO")</f>
        <v>NO</v>
      </c>
      <c r="C92" s="42" t="s">
        <v>62</v>
      </c>
      <c r="D92" s="43" t="s">
        <v>78</v>
      </c>
      <c r="E92" s="277" t="s">
        <v>82</v>
      </c>
      <c r="F92" s="278"/>
      <c r="G92" s="278"/>
      <c r="H92" s="278"/>
      <c r="I92" s="109"/>
    </row>
    <row r="93" spans="1:9" x14ac:dyDescent="0.3">
      <c r="A93" s="152" t="str">
        <f t="shared" ref="A93:A105" si="10">IF(I93&gt;0,"YES","NO")</f>
        <v>NO</v>
      </c>
      <c r="C93" s="1"/>
      <c r="D93" s="74">
        <v>0</v>
      </c>
      <c r="E93" s="290"/>
      <c r="F93" s="291"/>
      <c r="G93" s="291"/>
      <c r="H93" s="291"/>
      <c r="I93" s="96">
        <f>D93</f>
        <v>0</v>
      </c>
    </row>
    <row r="94" spans="1:9" x14ac:dyDescent="0.3">
      <c r="A94" s="152" t="str">
        <f t="shared" si="10"/>
        <v>NO</v>
      </c>
      <c r="C94" s="1"/>
      <c r="D94" s="74">
        <v>0</v>
      </c>
      <c r="E94" s="288"/>
      <c r="F94" s="289"/>
      <c r="G94" s="289"/>
      <c r="H94" s="289"/>
      <c r="I94" s="96">
        <f t="shared" ref="I94:I102" si="11">D94</f>
        <v>0</v>
      </c>
    </row>
    <row r="95" spans="1:9" x14ac:dyDescent="0.3">
      <c r="A95" s="152" t="str">
        <f t="shared" si="10"/>
        <v>NO</v>
      </c>
      <c r="C95" s="1"/>
      <c r="D95" s="74">
        <v>0</v>
      </c>
      <c r="E95" s="288"/>
      <c r="F95" s="289"/>
      <c r="G95" s="289"/>
      <c r="H95" s="289"/>
      <c r="I95" s="96">
        <f t="shared" si="11"/>
        <v>0</v>
      </c>
    </row>
    <row r="96" spans="1:9" x14ac:dyDescent="0.3">
      <c r="A96" s="152" t="str">
        <f t="shared" si="10"/>
        <v>NO</v>
      </c>
      <c r="C96" s="1"/>
      <c r="D96" s="74">
        <v>0</v>
      </c>
      <c r="E96" s="288"/>
      <c r="F96" s="289"/>
      <c r="G96" s="289"/>
      <c r="H96" s="289"/>
      <c r="I96" s="96">
        <f t="shared" si="11"/>
        <v>0</v>
      </c>
    </row>
    <row r="97" spans="1:12" x14ac:dyDescent="0.3">
      <c r="A97" s="152" t="str">
        <f t="shared" si="10"/>
        <v>NO</v>
      </c>
      <c r="C97" s="1"/>
      <c r="D97" s="74">
        <v>0</v>
      </c>
      <c r="E97" s="288"/>
      <c r="F97" s="289"/>
      <c r="G97" s="289"/>
      <c r="H97" s="289"/>
      <c r="I97" s="96">
        <f t="shared" si="11"/>
        <v>0</v>
      </c>
    </row>
    <row r="98" spans="1:12" x14ac:dyDescent="0.3">
      <c r="A98" s="152" t="str">
        <f t="shared" si="10"/>
        <v>NO</v>
      </c>
      <c r="C98" s="1"/>
      <c r="D98" s="74">
        <v>0</v>
      </c>
      <c r="E98" s="288"/>
      <c r="F98" s="289"/>
      <c r="G98" s="289"/>
      <c r="H98" s="289"/>
      <c r="I98" s="96">
        <f t="shared" si="11"/>
        <v>0</v>
      </c>
    </row>
    <row r="99" spans="1:12" x14ac:dyDescent="0.3">
      <c r="A99" s="152" t="str">
        <f t="shared" si="10"/>
        <v>NO</v>
      </c>
      <c r="C99" s="1"/>
      <c r="D99" s="74">
        <v>0</v>
      </c>
      <c r="E99" s="288"/>
      <c r="F99" s="289"/>
      <c r="G99" s="289"/>
      <c r="H99" s="289"/>
      <c r="I99" s="96">
        <f t="shared" si="11"/>
        <v>0</v>
      </c>
    </row>
    <row r="100" spans="1:12" x14ac:dyDescent="0.3">
      <c r="A100" s="152" t="str">
        <f t="shared" si="10"/>
        <v>NO</v>
      </c>
      <c r="C100" s="1"/>
      <c r="D100" s="74">
        <v>0</v>
      </c>
      <c r="E100" s="288"/>
      <c r="F100" s="289"/>
      <c r="G100" s="289"/>
      <c r="H100" s="289"/>
      <c r="I100" s="96">
        <f t="shared" si="11"/>
        <v>0</v>
      </c>
    </row>
    <row r="101" spans="1:12" x14ac:dyDescent="0.3">
      <c r="A101" s="152" t="str">
        <f t="shared" si="10"/>
        <v>NO</v>
      </c>
      <c r="C101" s="46"/>
      <c r="D101" s="75">
        <v>0</v>
      </c>
      <c r="E101" s="288"/>
      <c r="F101" s="289"/>
      <c r="G101" s="289"/>
      <c r="H101" s="289"/>
      <c r="I101" s="96">
        <f t="shared" si="11"/>
        <v>0</v>
      </c>
    </row>
    <row r="102" spans="1:12" ht="15" thickBot="1" x14ac:dyDescent="0.35">
      <c r="A102" s="152" t="str">
        <f t="shared" si="10"/>
        <v>NO</v>
      </c>
      <c r="C102" s="1"/>
      <c r="D102" s="74">
        <v>0</v>
      </c>
      <c r="E102" s="288"/>
      <c r="F102" s="289"/>
      <c r="G102" s="289"/>
      <c r="H102" s="289"/>
      <c r="I102" s="96">
        <f t="shared" si="11"/>
        <v>0</v>
      </c>
    </row>
    <row r="103" spans="1:12" ht="15" thickBot="1" x14ac:dyDescent="0.35">
      <c r="A103" s="152" t="str">
        <f t="shared" si="10"/>
        <v>NO</v>
      </c>
      <c r="C103" s="203" t="s">
        <v>112</v>
      </c>
      <c r="D103" s="204"/>
      <c r="E103" s="245" t="s">
        <v>113</v>
      </c>
      <c r="F103" s="246"/>
      <c r="G103" s="246"/>
      <c r="H103" s="247"/>
      <c r="I103" s="205">
        <f>D103*(I46+I58)</f>
        <v>0</v>
      </c>
    </row>
    <row r="104" spans="1:12" ht="16.8" thickTop="1" thickBot="1" x14ac:dyDescent="0.35">
      <c r="A104" s="152" t="str">
        <f t="shared" si="10"/>
        <v>NO</v>
      </c>
      <c r="C104" s="251" t="s">
        <v>92</v>
      </c>
      <c r="D104" s="252"/>
      <c r="E104" s="252"/>
      <c r="F104" s="252"/>
      <c r="G104" s="252"/>
      <c r="H104" s="253"/>
      <c r="I104" s="172">
        <f>SUM(I93:I103)</f>
        <v>0</v>
      </c>
    </row>
    <row r="105" spans="1:12" ht="15.6" x14ac:dyDescent="0.3">
      <c r="A105" s="152" t="str">
        <f t="shared" si="10"/>
        <v>YES</v>
      </c>
      <c r="C105" s="238" t="str">
        <f>IF('!!COMPLETE FIRST!!'!$F$5=KEY!G3,"Cost Allocation Subtotal","")</f>
        <v/>
      </c>
      <c r="D105" s="239"/>
      <c r="E105" s="239"/>
      <c r="F105" s="239"/>
      <c r="G105" s="239"/>
      <c r="H105" s="240"/>
      <c r="I105" s="110" t="str">
        <f>IF('!!COMPLETE FIRST!!'!F5=KEY!G3,SUM(I84,I91,I104),IF('!!COMPLETE FIRST!!'!F5=KEY!G6,SUM(I84,I91,I104),""))</f>
        <v/>
      </c>
    </row>
    <row r="106" spans="1:12" ht="15.6" x14ac:dyDescent="0.3">
      <c r="A106" s="152"/>
      <c r="C106" s="265" t="str">
        <f>IF('!!COMPLETE FIRST!!'!$F$5=KEY!G2,"Negotiated Indirect Cost Rate","")</f>
        <v/>
      </c>
      <c r="D106" s="266"/>
      <c r="E106" s="266"/>
      <c r="F106" s="266"/>
      <c r="G106" s="266"/>
      <c r="H106" s="269"/>
      <c r="I106" s="111" t="str">
        <f>IF('!!COMPLETE FIRST!!'!F5=KEY!G2,IF('!!COMPLETE FIRST!!'!$E$7&gt;=0.1,($I$72-$I$71)*0.1,($I$72-$I$71)*'!!COMPLETE FIRST!!'!$E$7),"")</f>
        <v/>
      </c>
    </row>
    <row r="107" spans="1:12" ht="15.6" x14ac:dyDescent="0.3">
      <c r="A107" s="152"/>
      <c r="C107" s="265" t="str">
        <f>IF('!!COMPLETE FIRST!!'!F5=KEY!G4,"10% De Minimis Rate","")</f>
        <v/>
      </c>
      <c r="D107" s="266"/>
      <c r="E107" s="266"/>
      <c r="F107" s="266"/>
      <c r="G107" s="266"/>
      <c r="H107" s="269"/>
      <c r="I107" s="111" t="str">
        <f>IF('!!COMPLETE FIRST!!'!$F$5=KEY!$G$4,(SUM(I72-I71)*0.1),"")</f>
        <v/>
      </c>
      <c r="L107" s="124"/>
    </row>
    <row r="108" spans="1:12" ht="16.2" thickBot="1" x14ac:dyDescent="0.35">
      <c r="A108" s="152"/>
      <c r="C108" s="265" t="s">
        <v>65</v>
      </c>
      <c r="D108" s="266"/>
      <c r="E108" s="266"/>
      <c r="F108" s="266"/>
      <c r="G108" s="266"/>
      <c r="H108" s="266"/>
      <c r="I108" s="103">
        <f>SUM(I105:I107)</f>
        <v>0</v>
      </c>
    </row>
    <row r="109" spans="1:12" ht="18.600000000000001" thickBot="1" x14ac:dyDescent="0.35">
      <c r="A109" s="152"/>
      <c r="C109" s="267" t="s">
        <v>66</v>
      </c>
      <c r="D109" s="268"/>
      <c r="E109" s="268"/>
      <c r="F109" s="268"/>
      <c r="G109" s="268"/>
      <c r="H109" s="268"/>
      <c r="I109" s="112">
        <f>I108+I72</f>
        <v>0</v>
      </c>
    </row>
    <row r="110" spans="1:12" ht="15" thickBot="1" x14ac:dyDescent="0.35">
      <c r="A110" s="152"/>
      <c r="C110" s="133"/>
      <c r="D110" s="133"/>
      <c r="E110" s="133"/>
      <c r="F110" s="133"/>
      <c r="G110" s="133"/>
      <c r="H110" s="113"/>
      <c r="I110" s="146"/>
    </row>
    <row r="111" spans="1:12" ht="15" thickBot="1" x14ac:dyDescent="0.35">
      <c r="A111" s="152"/>
      <c r="C111" s="134"/>
      <c r="D111" s="135"/>
      <c r="E111" s="134"/>
      <c r="F111" s="136"/>
      <c r="G111" s="137"/>
      <c r="H111" s="138" t="s">
        <v>83</v>
      </c>
      <c r="I111" s="131">
        <f>IFERROR(I108/I72,0)</f>
        <v>0</v>
      </c>
    </row>
    <row r="112" spans="1:12" x14ac:dyDescent="0.3">
      <c r="A112" s="152"/>
      <c r="C112" s="114"/>
      <c r="D112" s="114"/>
      <c r="E112" s="114"/>
      <c r="F112" s="114"/>
      <c r="G112" s="114"/>
      <c r="H112" s="114"/>
      <c r="I112" s="114"/>
      <c r="J112" s="114"/>
    </row>
    <row r="113" spans="1:15" x14ac:dyDescent="0.3">
      <c r="A113" s="152"/>
      <c r="C113" s="123"/>
      <c r="D113" s="270" t="s">
        <v>15</v>
      </c>
      <c r="E113" s="271"/>
      <c r="F113" s="271"/>
      <c r="G113" s="271"/>
      <c r="H113" s="272"/>
      <c r="I113" s="139"/>
      <c r="J113" s="114"/>
    </row>
    <row r="114" spans="1:15" x14ac:dyDescent="0.3">
      <c r="A114" s="152"/>
      <c r="C114" s="123"/>
      <c r="D114" s="270" t="s">
        <v>13</v>
      </c>
      <c r="E114" s="271"/>
      <c r="F114" s="271"/>
      <c r="G114" s="271"/>
      <c r="H114" s="272"/>
      <c r="I114" s="139"/>
      <c r="J114" s="114"/>
    </row>
    <row r="115" spans="1:15" x14ac:dyDescent="0.3">
      <c r="A115" s="152"/>
      <c r="C115" s="123"/>
      <c r="D115" s="270" t="s">
        <v>14</v>
      </c>
      <c r="E115" s="271"/>
      <c r="F115" s="271"/>
      <c r="G115" s="271"/>
      <c r="H115" s="272"/>
      <c r="I115" s="139"/>
      <c r="J115" s="114"/>
    </row>
    <row r="116" spans="1:15" x14ac:dyDescent="0.3">
      <c r="A116" s="152"/>
    </row>
    <row r="117" spans="1:15" ht="15" thickBot="1" x14ac:dyDescent="0.35">
      <c r="A117" s="152"/>
    </row>
    <row r="118" spans="1:15" ht="18.600000000000001" thickBot="1" x14ac:dyDescent="0.35">
      <c r="A118" s="152" t="str">
        <f>A119</f>
        <v>NO</v>
      </c>
      <c r="C118" s="144" t="s">
        <v>84</v>
      </c>
      <c r="D118" s="232" t="s">
        <v>85</v>
      </c>
      <c r="E118" s="233"/>
      <c r="F118" s="233"/>
      <c r="G118" s="233"/>
      <c r="H118" s="233"/>
      <c r="I118" s="143"/>
    </row>
    <row r="119" spans="1:15" x14ac:dyDescent="0.3">
      <c r="A119" s="152" t="str">
        <f>IF(C119=0,"NO","YES")</f>
        <v>NO</v>
      </c>
      <c r="C119" s="73"/>
      <c r="D119" s="234"/>
      <c r="E119" s="235"/>
      <c r="F119" s="235"/>
      <c r="G119" s="235"/>
      <c r="H119" s="236"/>
      <c r="I119" s="115"/>
    </row>
    <row r="120" spans="1:15" x14ac:dyDescent="0.3">
      <c r="A120" s="152" t="str">
        <f>A119</f>
        <v>NO</v>
      </c>
      <c r="C120" s="116"/>
      <c r="D120" s="226"/>
      <c r="E120" s="227"/>
      <c r="F120" s="227"/>
      <c r="G120" s="227"/>
      <c r="H120" s="228"/>
      <c r="I120" s="115"/>
      <c r="O120" s="145"/>
    </row>
    <row r="121" spans="1:15" x14ac:dyDescent="0.3">
      <c r="A121" s="152" t="str">
        <f t="shared" ref="A121:A184" si="12">A120</f>
        <v>NO</v>
      </c>
      <c r="C121" s="116"/>
      <c r="D121" s="229"/>
      <c r="E121" s="230"/>
      <c r="F121" s="230"/>
      <c r="G121" s="230"/>
      <c r="H121" s="231"/>
      <c r="I121" s="115"/>
    </row>
    <row r="122" spans="1:15" x14ac:dyDescent="0.3">
      <c r="A122" s="152" t="str">
        <f t="shared" si="12"/>
        <v>NO</v>
      </c>
      <c r="C122" s="117"/>
      <c r="D122" s="118"/>
      <c r="E122" s="118"/>
      <c r="F122" s="118"/>
      <c r="G122" s="118"/>
      <c r="H122" s="118"/>
      <c r="I122" s="119"/>
    </row>
    <row r="123" spans="1:15" x14ac:dyDescent="0.3">
      <c r="A123" s="152" t="str">
        <f>IF(C123=0,"NO","YES")</f>
        <v>NO</v>
      </c>
      <c r="C123" s="73"/>
      <c r="D123" s="223"/>
      <c r="E123" s="224"/>
      <c r="F123" s="224"/>
      <c r="G123" s="224"/>
      <c r="H123" s="225"/>
      <c r="I123" s="115"/>
    </row>
    <row r="124" spans="1:15" x14ac:dyDescent="0.3">
      <c r="A124" s="152" t="str">
        <f t="shared" si="12"/>
        <v>NO</v>
      </c>
      <c r="C124" s="116"/>
      <c r="D124" s="226"/>
      <c r="E124" s="227"/>
      <c r="F124" s="227"/>
      <c r="G124" s="227"/>
      <c r="H124" s="228"/>
      <c r="I124" s="115"/>
    </row>
    <row r="125" spans="1:15" x14ac:dyDescent="0.3">
      <c r="A125" s="152" t="str">
        <f t="shared" si="12"/>
        <v>NO</v>
      </c>
      <c r="C125" s="116"/>
      <c r="D125" s="229"/>
      <c r="E125" s="230"/>
      <c r="F125" s="230"/>
      <c r="G125" s="230"/>
      <c r="H125" s="231"/>
      <c r="I125" s="115"/>
    </row>
    <row r="126" spans="1:15" x14ac:dyDescent="0.3">
      <c r="A126" s="152" t="str">
        <f t="shared" si="12"/>
        <v>NO</v>
      </c>
      <c r="C126" s="117"/>
      <c r="D126" s="118"/>
      <c r="E126" s="118"/>
      <c r="F126" s="118"/>
      <c r="G126" s="118"/>
      <c r="H126" s="118"/>
      <c r="I126" s="119"/>
    </row>
    <row r="127" spans="1:15" x14ac:dyDescent="0.3">
      <c r="A127" s="152" t="str">
        <f>IF(C127=0,"NO","YES")</f>
        <v>NO</v>
      </c>
      <c r="C127" s="73"/>
      <c r="D127" s="223"/>
      <c r="E127" s="224"/>
      <c r="F127" s="224"/>
      <c r="G127" s="224"/>
      <c r="H127" s="225"/>
      <c r="I127" s="115"/>
    </row>
    <row r="128" spans="1:15" x14ac:dyDescent="0.3">
      <c r="A128" s="152" t="str">
        <f t="shared" si="12"/>
        <v>NO</v>
      </c>
      <c r="C128" s="116"/>
      <c r="D128" s="226"/>
      <c r="E128" s="227"/>
      <c r="F128" s="227"/>
      <c r="G128" s="227"/>
      <c r="H128" s="228"/>
      <c r="I128" s="115"/>
    </row>
    <row r="129" spans="1:9" x14ac:dyDescent="0.3">
      <c r="A129" s="152" t="str">
        <f t="shared" si="12"/>
        <v>NO</v>
      </c>
      <c r="C129" s="116"/>
      <c r="D129" s="229"/>
      <c r="E129" s="230"/>
      <c r="F129" s="230"/>
      <c r="G129" s="230"/>
      <c r="H129" s="231"/>
      <c r="I129" s="115"/>
    </row>
    <row r="130" spans="1:9" x14ac:dyDescent="0.3">
      <c r="A130" s="152" t="str">
        <f t="shared" si="12"/>
        <v>NO</v>
      </c>
      <c r="C130" s="117"/>
      <c r="D130" s="118"/>
      <c r="E130" s="118"/>
      <c r="F130" s="118"/>
      <c r="G130" s="118"/>
      <c r="H130" s="118"/>
      <c r="I130" s="119"/>
    </row>
    <row r="131" spans="1:9" x14ac:dyDescent="0.3">
      <c r="A131" s="152" t="str">
        <f>IF(C131=0,"NO","YES")</f>
        <v>NO</v>
      </c>
      <c r="C131" s="73"/>
      <c r="D131" s="223"/>
      <c r="E131" s="224"/>
      <c r="F131" s="224"/>
      <c r="G131" s="224"/>
      <c r="H131" s="225"/>
      <c r="I131" s="115"/>
    </row>
    <row r="132" spans="1:9" x14ac:dyDescent="0.3">
      <c r="A132" s="152" t="str">
        <f t="shared" si="12"/>
        <v>NO</v>
      </c>
      <c r="C132" s="116"/>
      <c r="D132" s="226"/>
      <c r="E132" s="227"/>
      <c r="F132" s="227"/>
      <c r="G132" s="227"/>
      <c r="H132" s="228"/>
      <c r="I132" s="115"/>
    </row>
    <row r="133" spans="1:9" x14ac:dyDescent="0.3">
      <c r="A133" s="152" t="str">
        <f t="shared" si="12"/>
        <v>NO</v>
      </c>
      <c r="C133" s="116"/>
      <c r="D133" s="229"/>
      <c r="E133" s="230"/>
      <c r="F133" s="230"/>
      <c r="G133" s="230"/>
      <c r="H133" s="231"/>
      <c r="I133" s="115"/>
    </row>
    <row r="134" spans="1:9" x14ac:dyDescent="0.3">
      <c r="A134" s="152" t="str">
        <f t="shared" si="12"/>
        <v>NO</v>
      </c>
      <c r="C134" s="117"/>
      <c r="D134" s="118"/>
      <c r="E134" s="118"/>
      <c r="F134" s="118"/>
      <c r="G134" s="118"/>
      <c r="H134" s="118"/>
      <c r="I134" s="119"/>
    </row>
    <row r="135" spans="1:9" x14ac:dyDescent="0.3">
      <c r="A135" s="152" t="str">
        <f>IF(C135=0,"NO","YES")</f>
        <v>NO</v>
      </c>
      <c r="C135" s="73"/>
      <c r="D135" s="223"/>
      <c r="E135" s="224"/>
      <c r="F135" s="224"/>
      <c r="G135" s="224"/>
      <c r="H135" s="225"/>
      <c r="I135" s="115"/>
    </row>
    <row r="136" spans="1:9" x14ac:dyDescent="0.3">
      <c r="A136" s="152" t="str">
        <f t="shared" si="12"/>
        <v>NO</v>
      </c>
      <c r="C136" s="116"/>
      <c r="D136" s="226"/>
      <c r="E136" s="227"/>
      <c r="F136" s="227"/>
      <c r="G136" s="227"/>
      <c r="H136" s="228"/>
      <c r="I136" s="115"/>
    </row>
    <row r="137" spans="1:9" x14ac:dyDescent="0.3">
      <c r="A137" s="152" t="str">
        <f t="shared" si="12"/>
        <v>NO</v>
      </c>
      <c r="C137" s="116"/>
      <c r="D137" s="229"/>
      <c r="E137" s="230"/>
      <c r="F137" s="230"/>
      <c r="G137" s="230"/>
      <c r="H137" s="231"/>
      <c r="I137" s="115"/>
    </row>
    <row r="138" spans="1:9" x14ac:dyDescent="0.3">
      <c r="A138" s="152" t="str">
        <f t="shared" si="12"/>
        <v>NO</v>
      </c>
      <c r="C138" s="117"/>
      <c r="D138" s="118"/>
      <c r="E138" s="118"/>
      <c r="F138" s="118"/>
      <c r="G138" s="118"/>
      <c r="H138" s="118"/>
      <c r="I138" s="119"/>
    </row>
    <row r="139" spans="1:9" x14ac:dyDescent="0.3">
      <c r="A139" s="152" t="str">
        <f>IF(C139=0,"NO","YES")</f>
        <v>NO</v>
      </c>
      <c r="C139" s="73"/>
      <c r="D139" s="223"/>
      <c r="E139" s="224"/>
      <c r="F139" s="224"/>
      <c r="G139" s="224"/>
      <c r="H139" s="225"/>
      <c r="I139" s="115"/>
    </row>
    <row r="140" spans="1:9" x14ac:dyDescent="0.3">
      <c r="A140" s="152" t="str">
        <f t="shared" si="12"/>
        <v>NO</v>
      </c>
      <c r="C140" s="116"/>
      <c r="D140" s="226"/>
      <c r="E140" s="227"/>
      <c r="F140" s="227"/>
      <c r="G140" s="227"/>
      <c r="H140" s="228"/>
      <c r="I140" s="115"/>
    </row>
    <row r="141" spans="1:9" x14ac:dyDescent="0.3">
      <c r="A141" s="152" t="str">
        <f t="shared" si="12"/>
        <v>NO</v>
      </c>
      <c r="C141" s="116"/>
      <c r="D141" s="229"/>
      <c r="E141" s="230"/>
      <c r="F141" s="230"/>
      <c r="G141" s="230"/>
      <c r="H141" s="231"/>
      <c r="I141" s="115"/>
    </row>
    <row r="142" spans="1:9" x14ac:dyDescent="0.3">
      <c r="A142" s="152" t="str">
        <f t="shared" si="12"/>
        <v>NO</v>
      </c>
      <c r="C142" s="117"/>
      <c r="D142" s="118"/>
      <c r="E142" s="118"/>
      <c r="F142" s="118"/>
      <c r="G142" s="118"/>
      <c r="H142" s="118"/>
      <c r="I142" s="119"/>
    </row>
    <row r="143" spans="1:9" x14ac:dyDescent="0.3">
      <c r="A143" s="152" t="str">
        <f>IF(C143=0,"NO","YES")</f>
        <v>NO</v>
      </c>
      <c r="C143" s="73"/>
      <c r="D143" s="223"/>
      <c r="E143" s="224"/>
      <c r="F143" s="224"/>
      <c r="G143" s="224"/>
      <c r="H143" s="225"/>
      <c r="I143" s="115"/>
    </row>
    <row r="144" spans="1:9" x14ac:dyDescent="0.3">
      <c r="A144" s="152" t="str">
        <f t="shared" si="12"/>
        <v>NO</v>
      </c>
      <c r="C144" s="116"/>
      <c r="D144" s="226"/>
      <c r="E144" s="227"/>
      <c r="F144" s="227"/>
      <c r="G144" s="227"/>
      <c r="H144" s="228"/>
      <c r="I144" s="115"/>
    </row>
    <row r="145" spans="1:9" x14ac:dyDescent="0.3">
      <c r="A145" s="152" t="str">
        <f t="shared" si="12"/>
        <v>NO</v>
      </c>
      <c r="C145" s="116"/>
      <c r="D145" s="229"/>
      <c r="E145" s="230"/>
      <c r="F145" s="230"/>
      <c r="G145" s="230"/>
      <c r="H145" s="231"/>
      <c r="I145" s="115"/>
    </row>
    <row r="146" spans="1:9" x14ac:dyDescent="0.3">
      <c r="A146" s="152" t="str">
        <f t="shared" si="12"/>
        <v>NO</v>
      </c>
      <c r="C146" s="117"/>
      <c r="D146" s="118"/>
      <c r="E146" s="118"/>
      <c r="F146" s="118"/>
      <c r="G146" s="118"/>
      <c r="H146" s="118"/>
      <c r="I146" s="119"/>
    </row>
    <row r="147" spans="1:9" x14ac:dyDescent="0.3">
      <c r="A147" s="152" t="str">
        <f>IF(C147=0,"NO","YES")</f>
        <v>NO</v>
      </c>
      <c r="C147" s="73"/>
      <c r="D147" s="223"/>
      <c r="E147" s="224"/>
      <c r="F147" s="224"/>
      <c r="G147" s="224"/>
      <c r="H147" s="225"/>
      <c r="I147" s="115"/>
    </row>
    <row r="148" spans="1:9" x14ac:dyDescent="0.3">
      <c r="A148" s="152" t="str">
        <f t="shared" si="12"/>
        <v>NO</v>
      </c>
      <c r="C148" s="116"/>
      <c r="D148" s="226"/>
      <c r="E148" s="227"/>
      <c r="F148" s="227"/>
      <c r="G148" s="227"/>
      <c r="H148" s="228"/>
      <c r="I148" s="115"/>
    </row>
    <row r="149" spans="1:9" x14ac:dyDescent="0.3">
      <c r="A149" s="152" t="str">
        <f t="shared" si="12"/>
        <v>NO</v>
      </c>
      <c r="C149" s="116"/>
      <c r="D149" s="229"/>
      <c r="E149" s="230"/>
      <c r="F149" s="230"/>
      <c r="G149" s="230"/>
      <c r="H149" s="231"/>
      <c r="I149" s="115"/>
    </row>
    <row r="150" spans="1:9" x14ac:dyDescent="0.3">
      <c r="A150" s="152" t="str">
        <f t="shared" si="12"/>
        <v>NO</v>
      </c>
      <c r="C150" s="117"/>
      <c r="D150" s="118"/>
      <c r="E150" s="118"/>
      <c r="F150" s="118"/>
      <c r="G150" s="118"/>
      <c r="H150" s="118"/>
      <c r="I150" s="119"/>
    </row>
    <row r="151" spans="1:9" x14ac:dyDescent="0.3">
      <c r="A151" s="152" t="str">
        <f>IF(C151=0,"NO","YES")</f>
        <v>NO</v>
      </c>
      <c r="C151" s="73"/>
      <c r="D151" s="223"/>
      <c r="E151" s="224"/>
      <c r="F151" s="224"/>
      <c r="G151" s="224"/>
      <c r="H151" s="225"/>
      <c r="I151" s="115"/>
    </row>
    <row r="152" spans="1:9" x14ac:dyDescent="0.3">
      <c r="A152" s="152" t="str">
        <f t="shared" si="12"/>
        <v>NO</v>
      </c>
      <c r="C152" s="116"/>
      <c r="D152" s="226"/>
      <c r="E152" s="227"/>
      <c r="F152" s="227"/>
      <c r="G152" s="227"/>
      <c r="H152" s="228"/>
      <c r="I152" s="115"/>
    </row>
    <row r="153" spans="1:9" x14ac:dyDescent="0.3">
      <c r="A153" s="152" t="str">
        <f t="shared" si="12"/>
        <v>NO</v>
      </c>
      <c r="C153" s="116"/>
      <c r="D153" s="229"/>
      <c r="E153" s="230"/>
      <c r="F153" s="230"/>
      <c r="G153" s="230"/>
      <c r="H153" s="231"/>
      <c r="I153" s="115"/>
    </row>
    <row r="154" spans="1:9" x14ac:dyDescent="0.3">
      <c r="A154" s="152" t="str">
        <f t="shared" si="12"/>
        <v>NO</v>
      </c>
      <c r="C154" s="117"/>
      <c r="D154" s="118"/>
      <c r="E154" s="118"/>
      <c r="F154" s="118"/>
      <c r="G154" s="118"/>
      <c r="H154" s="118"/>
      <c r="I154" s="119"/>
    </row>
    <row r="155" spans="1:9" x14ac:dyDescent="0.3">
      <c r="A155" s="152" t="str">
        <f>IF(C155=0,"NO","YES")</f>
        <v>NO</v>
      </c>
      <c r="C155" s="73"/>
      <c r="D155" s="223"/>
      <c r="E155" s="224"/>
      <c r="F155" s="224"/>
      <c r="G155" s="224"/>
      <c r="H155" s="225"/>
      <c r="I155" s="115"/>
    </row>
    <row r="156" spans="1:9" x14ac:dyDescent="0.3">
      <c r="A156" s="152" t="str">
        <f t="shared" si="12"/>
        <v>NO</v>
      </c>
      <c r="C156" s="116"/>
      <c r="D156" s="226"/>
      <c r="E156" s="227"/>
      <c r="F156" s="227"/>
      <c r="G156" s="227"/>
      <c r="H156" s="228"/>
      <c r="I156" s="115"/>
    </row>
    <row r="157" spans="1:9" x14ac:dyDescent="0.3">
      <c r="A157" s="152" t="str">
        <f t="shared" si="12"/>
        <v>NO</v>
      </c>
      <c r="C157" s="116"/>
      <c r="D157" s="229"/>
      <c r="E157" s="230"/>
      <c r="F157" s="230"/>
      <c r="G157" s="230"/>
      <c r="H157" s="231"/>
      <c r="I157" s="115"/>
    </row>
    <row r="158" spans="1:9" x14ac:dyDescent="0.3">
      <c r="A158" s="152" t="str">
        <f t="shared" si="12"/>
        <v>NO</v>
      </c>
      <c r="C158" s="117"/>
      <c r="D158" s="118"/>
      <c r="E158" s="118"/>
      <c r="F158" s="118"/>
      <c r="G158" s="118"/>
      <c r="H158" s="118"/>
      <c r="I158" s="119"/>
    </row>
    <row r="159" spans="1:9" x14ac:dyDescent="0.3">
      <c r="A159" s="152" t="str">
        <f>IF(C159=0,"NO","YES")</f>
        <v>NO</v>
      </c>
      <c r="C159" s="73"/>
      <c r="D159" s="226"/>
      <c r="E159" s="227"/>
      <c r="F159" s="227"/>
      <c r="G159" s="227"/>
      <c r="H159" s="228"/>
      <c r="I159" s="115"/>
    </row>
    <row r="160" spans="1:9" x14ac:dyDescent="0.3">
      <c r="A160" s="152" t="str">
        <f t="shared" si="12"/>
        <v>NO</v>
      </c>
      <c r="C160" s="116"/>
      <c r="D160" s="226"/>
      <c r="E160" s="227"/>
      <c r="F160" s="227"/>
      <c r="G160" s="227"/>
      <c r="H160" s="228"/>
      <c r="I160" s="115"/>
    </row>
    <row r="161" spans="1:9" x14ac:dyDescent="0.3">
      <c r="A161" s="152" t="str">
        <f t="shared" si="12"/>
        <v>NO</v>
      </c>
      <c r="C161" s="116"/>
      <c r="D161" s="229"/>
      <c r="E161" s="230"/>
      <c r="F161" s="230"/>
      <c r="G161" s="230"/>
      <c r="H161" s="231"/>
      <c r="I161" s="115"/>
    </row>
    <row r="162" spans="1:9" x14ac:dyDescent="0.3">
      <c r="A162" s="152" t="str">
        <f t="shared" si="12"/>
        <v>NO</v>
      </c>
      <c r="C162" s="117"/>
      <c r="D162" s="118"/>
      <c r="E162" s="118"/>
      <c r="F162" s="118"/>
      <c r="G162" s="118"/>
      <c r="H162" s="118"/>
      <c r="I162" s="119"/>
    </row>
    <row r="163" spans="1:9" x14ac:dyDescent="0.3">
      <c r="A163" s="152" t="str">
        <f>IF(C163=0,"NO","YES")</f>
        <v>NO</v>
      </c>
      <c r="C163" s="73"/>
      <c r="D163" s="223"/>
      <c r="E163" s="224"/>
      <c r="F163" s="224"/>
      <c r="G163" s="224"/>
      <c r="H163" s="225"/>
      <c r="I163" s="115"/>
    </row>
    <row r="164" spans="1:9" x14ac:dyDescent="0.3">
      <c r="A164" s="152" t="str">
        <f t="shared" si="12"/>
        <v>NO</v>
      </c>
      <c r="C164" s="116"/>
      <c r="D164" s="226"/>
      <c r="E164" s="227"/>
      <c r="F164" s="227"/>
      <c r="G164" s="227"/>
      <c r="H164" s="228"/>
      <c r="I164" s="115"/>
    </row>
    <row r="165" spans="1:9" x14ac:dyDescent="0.3">
      <c r="A165" s="152" t="str">
        <f t="shared" si="12"/>
        <v>NO</v>
      </c>
      <c r="C165" s="116"/>
      <c r="D165" s="229"/>
      <c r="E165" s="230"/>
      <c r="F165" s="230"/>
      <c r="G165" s="230"/>
      <c r="H165" s="231"/>
      <c r="I165" s="115"/>
    </row>
    <row r="166" spans="1:9" x14ac:dyDescent="0.3">
      <c r="A166" s="152" t="str">
        <f t="shared" si="12"/>
        <v>NO</v>
      </c>
      <c r="C166" s="117"/>
      <c r="D166" s="118"/>
      <c r="E166" s="118"/>
      <c r="F166" s="118"/>
      <c r="G166" s="118"/>
      <c r="H166" s="118"/>
      <c r="I166" s="119"/>
    </row>
    <row r="167" spans="1:9" x14ac:dyDescent="0.3">
      <c r="A167" s="152" t="str">
        <f>IF(C167=0,"NO","YES")</f>
        <v>NO</v>
      </c>
      <c r="C167" s="73"/>
      <c r="D167" s="223"/>
      <c r="E167" s="224"/>
      <c r="F167" s="224"/>
      <c r="G167" s="224"/>
      <c r="H167" s="225"/>
      <c r="I167" s="115"/>
    </row>
    <row r="168" spans="1:9" x14ac:dyDescent="0.3">
      <c r="A168" s="152" t="str">
        <f t="shared" si="12"/>
        <v>NO</v>
      </c>
      <c r="C168" s="116"/>
      <c r="D168" s="226"/>
      <c r="E168" s="227"/>
      <c r="F168" s="227"/>
      <c r="G168" s="227"/>
      <c r="H168" s="228"/>
      <c r="I168" s="115"/>
    </row>
    <row r="169" spans="1:9" x14ac:dyDescent="0.3">
      <c r="A169" s="152" t="str">
        <f t="shared" si="12"/>
        <v>NO</v>
      </c>
      <c r="C169" s="116"/>
      <c r="D169" s="229"/>
      <c r="E169" s="230"/>
      <c r="F169" s="230"/>
      <c r="G169" s="230"/>
      <c r="H169" s="231"/>
      <c r="I169" s="115"/>
    </row>
    <row r="170" spans="1:9" x14ac:dyDescent="0.3">
      <c r="A170" s="152" t="str">
        <f t="shared" si="12"/>
        <v>NO</v>
      </c>
      <c r="C170" s="117"/>
      <c r="D170" s="118"/>
      <c r="E170" s="118"/>
      <c r="F170" s="118"/>
      <c r="G170" s="118"/>
      <c r="H170" s="118"/>
      <c r="I170" s="119"/>
    </row>
    <row r="171" spans="1:9" x14ac:dyDescent="0.3">
      <c r="A171" s="152" t="str">
        <f>IF(C171=0,"NO","YES")</f>
        <v>NO</v>
      </c>
      <c r="C171" s="73"/>
      <c r="D171" s="223"/>
      <c r="E171" s="224"/>
      <c r="F171" s="224"/>
      <c r="G171" s="224"/>
      <c r="H171" s="225"/>
      <c r="I171" s="115"/>
    </row>
    <row r="172" spans="1:9" x14ac:dyDescent="0.3">
      <c r="A172" s="152" t="str">
        <f t="shared" si="12"/>
        <v>NO</v>
      </c>
      <c r="C172" s="116"/>
      <c r="D172" s="226"/>
      <c r="E172" s="227"/>
      <c r="F172" s="227"/>
      <c r="G172" s="227"/>
      <c r="H172" s="228"/>
      <c r="I172" s="115"/>
    </row>
    <row r="173" spans="1:9" x14ac:dyDescent="0.3">
      <c r="A173" s="152" t="str">
        <f t="shared" si="12"/>
        <v>NO</v>
      </c>
      <c r="C173" s="116"/>
      <c r="D173" s="229"/>
      <c r="E173" s="230"/>
      <c r="F173" s="230"/>
      <c r="G173" s="230"/>
      <c r="H173" s="231"/>
      <c r="I173" s="115"/>
    </row>
    <row r="174" spans="1:9" x14ac:dyDescent="0.3">
      <c r="A174" s="152" t="str">
        <f t="shared" si="12"/>
        <v>NO</v>
      </c>
      <c r="C174" s="117"/>
      <c r="D174" s="118"/>
      <c r="E174" s="118"/>
      <c r="F174" s="118"/>
      <c r="G174" s="118"/>
      <c r="H174" s="118"/>
      <c r="I174" s="119"/>
    </row>
    <row r="175" spans="1:9" x14ac:dyDescent="0.3">
      <c r="A175" s="152" t="str">
        <f>IF(C175=0,"NO","YES")</f>
        <v>NO</v>
      </c>
      <c r="C175" s="73"/>
      <c r="D175" s="223"/>
      <c r="E175" s="224"/>
      <c r="F175" s="224"/>
      <c r="G175" s="224"/>
      <c r="H175" s="225"/>
      <c r="I175" s="115"/>
    </row>
    <row r="176" spans="1:9" x14ac:dyDescent="0.3">
      <c r="A176" s="152" t="str">
        <f t="shared" si="12"/>
        <v>NO</v>
      </c>
      <c r="C176" s="116"/>
      <c r="D176" s="226"/>
      <c r="E176" s="227"/>
      <c r="F176" s="227"/>
      <c r="G176" s="227"/>
      <c r="H176" s="228"/>
      <c r="I176" s="115"/>
    </row>
    <row r="177" spans="1:9" x14ac:dyDescent="0.3">
      <c r="A177" s="152" t="str">
        <f t="shared" si="12"/>
        <v>NO</v>
      </c>
      <c r="C177" s="116"/>
      <c r="D177" s="229"/>
      <c r="E177" s="230"/>
      <c r="F177" s="230"/>
      <c r="G177" s="230"/>
      <c r="H177" s="231"/>
      <c r="I177" s="115"/>
    </row>
    <row r="178" spans="1:9" x14ac:dyDescent="0.3">
      <c r="A178" s="152" t="str">
        <f t="shared" si="12"/>
        <v>NO</v>
      </c>
      <c r="C178" s="117"/>
      <c r="D178" s="118"/>
      <c r="E178" s="118"/>
      <c r="F178" s="118"/>
      <c r="G178" s="118"/>
      <c r="H178" s="118"/>
      <c r="I178" s="119"/>
    </row>
    <row r="179" spans="1:9" x14ac:dyDescent="0.3">
      <c r="A179" s="152" t="str">
        <f>IF(C179=0,"NO","YES")</f>
        <v>NO</v>
      </c>
      <c r="C179" s="73"/>
      <c r="D179" s="223"/>
      <c r="E179" s="224"/>
      <c r="F179" s="224"/>
      <c r="G179" s="224"/>
      <c r="H179" s="225"/>
      <c r="I179" s="115"/>
    </row>
    <row r="180" spans="1:9" x14ac:dyDescent="0.3">
      <c r="A180" s="152" t="str">
        <f t="shared" si="12"/>
        <v>NO</v>
      </c>
      <c r="C180" s="116"/>
      <c r="D180" s="226"/>
      <c r="E180" s="227"/>
      <c r="F180" s="227"/>
      <c r="G180" s="227"/>
      <c r="H180" s="228"/>
      <c r="I180" s="115"/>
    </row>
    <row r="181" spans="1:9" x14ac:dyDescent="0.3">
      <c r="A181" s="152" t="str">
        <f t="shared" si="12"/>
        <v>NO</v>
      </c>
      <c r="C181" s="116"/>
      <c r="D181" s="229"/>
      <c r="E181" s="230"/>
      <c r="F181" s="230"/>
      <c r="G181" s="230"/>
      <c r="H181" s="231"/>
      <c r="I181" s="115"/>
    </row>
    <row r="182" spans="1:9" x14ac:dyDescent="0.3">
      <c r="A182" s="152" t="str">
        <f t="shared" si="12"/>
        <v>NO</v>
      </c>
      <c r="C182" s="117"/>
      <c r="D182" s="118"/>
      <c r="E182" s="118"/>
      <c r="F182" s="118"/>
      <c r="G182" s="118"/>
      <c r="H182" s="118"/>
      <c r="I182" s="119"/>
    </row>
    <row r="183" spans="1:9" x14ac:dyDescent="0.3">
      <c r="A183" s="152" t="str">
        <f>IF(C183=0,"NO","YES")</f>
        <v>NO</v>
      </c>
      <c r="C183" s="73"/>
      <c r="D183" s="223"/>
      <c r="E183" s="224"/>
      <c r="F183" s="224"/>
      <c r="G183" s="224"/>
      <c r="H183" s="225"/>
      <c r="I183" s="115"/>
    </row>
    <row r="184" spans="1:9" x14ac:dyDescent="0.3">
      <c r="A184" s="152" t="str">
        <f t="shared" si="12"/>
        <v>NO</v>
      </c>
      <c r="C184" s="116"/>
      <c r="D184" s="226"/>
      <c r="E184" s="227"/>
      <c r="F184" s="227"/>
      <c r="G184" s="227"/>
      <c r="H184" s="228"/>
      <c r="I184" s="115"/>
    </row>
    <row r="185" spans="1:9" x14ac:dyDescent="0.3">
      <c r="A185" s="152" t="str">
        <f>A184</f>
        <v>NO</v>
      </c>
      <c r="C185" s="116"/>
      <c r="D185" s="229"/>
      <c r="E185" s="230"/>
      <c r="F185" s="230"/>
      <c r="G185" s="230"/>
      <c r="H185" s="231"/>
      <c r="I185" s="115"/>
    </row>
    <row r="186" spans="1:9" x14ac:dyDescent="0.3">
      <c r="A186" s="152" t="str">
        <f>A185</f>
        <v>NO</v>
      </c>
      <c r="C186" s="117"/>
      <c r="D186" s="118"/>
      <c r="E186" s="118"/>
      <c r="F186" s="118"/>
      <c r="G186" s="118"/>
      <c r="H186" s="118"/>
      <c r="I186" s="119"/>
    </row>
    <row r="187" spans="1:9" x14ac:dyDescent="0.3">
      <c r="A187" s="152" t="str">
        <f>IF(C187=0,"NO","YES")</f>
        <v>NO</v>
      </c>
      <c r="C187" s="73"/>
      <c r="D187" s="223"/>
      <c r="E187" s="224"/>
      <c r="F187" s="224"/>
      <c r="G187" s="224"/>
      <c r="H187" s="225"/>
      <c r="I187" s="115"/>
    </row>
    <row r="188" spans="1:9" x14ac:dyDescent="0.3">
      <c r="A188" s="152" t="str">
        <f>A187</f>
        <v>NO</v>
      </c>
      <c r="C188" s="116"/>
      <c r="D188" s="226"/>
      <c r="E188" s="227"/>
      <c r="F188" s="227"/>
      <c r="G188" s="227"/>
      <c r="H188" s="228"/>
      <c r="I188" s="115"/>
    </row>
    <row r="189" spans="1:9" x14ac:dyDescent="0.3">
      <c r="A189" s="152" t="str">
        <f>A188</f>
        <v>NO</v>
      </c>
      <c r="C189" s="116"/>
      <c r="D189" s="229"/>
      <c r="E189" s="230"/>
      <c r="F189" s="230"/>
      <c r="G189" s="230"/>
      <c r="H189" s="231"/>
      <c r="I189" s="115"/>
    </row>
    <row r="190" spans="1:9" ht="15" thickBot="1" x14ac:dyDescent="0.35">
      <c r="A190" s="152" t="str">
        <f>A189</f>
        <v>NO</v>
      </c>
      <c r="C190" s="120"/>
      <c r="D190" s="121"/>
      <c r="E190" s="121"/>
      <c r="F190" s="121"/>
      <c r="G190" s="121"/>
      <c r="H190" s="121"/>
      <c r="I190" s="122"/>
    </row>
    <row r="191" spans="1:9" ht="15" thickBot="1" x14ac:dyDescent="0.35">
      <c r="A191" s="152"/>
    </row>
    <row r="192" spans="1:9" ht="18.600000000000001" thickBot="1" x14ac:dyDescent="0.35">
      <c r="A192" s="152" t="str">
        <f>A193</f>
        <v>NO</v>
      </c>
      <c r="C192" s="144" t="s">
        <v>84</v>
      </c>
      <c r="D192" s="232" t="s">
        <v>89</v>
      </c>
      <c r="E192" s="233"/>
      <c r="F192" s="233"/>
      <c r="G192" s="233"/>
      <c r="H192" s="233"/>
      <c r="I192" s="143"/>
    </row>
    <row r="193" spans="1:9" x14ac:dyDescent="0.3">
      <c r="A193" s="152" t="str">
        <f>IF(C193=0,"NO","YES")</f>
        <v>NO</v>
      </c>
      <c r="C193" s="73"/>
      <c r="D193" s="234"/>
      <c r="E193" s="235"/>
      <c r="F193" s="235"/>
      <c r="G193" s="235"/>
      <c r="H193" s="236"/>
      <c r="I193" s="115"/>
    </row>
    <row r="194" spans="1:9" x14ac:dyDescent="0.3">
      <c r="A194" s="152" t="str">
        <f>A193</f>
        <v>NO</v>
      </c>
      <c r="C194" s="116"/>
      <c r="D194" s="226"/>
      <c r="E194" s="227"/>
      <c r="F194" s="227"/>
      <c r="G194" s="227"/>
      <c r="H194" s="228"/>
      <c r="I194" s="115"/>
    </row>
    <row r="195" spans="1:9" x14ac:dyDescent="0.3">
      <c r="A195" s="152" t="str">
        <f>A194</f>
        <v>NO</v>
      </c>
      <c r="C195" s="116"/>
      <c r="D195" s="229"/>
      <c r="E195" s="230"/>
      <c r="F195" s="230"/>
      <c r="G195" s="230"/>
      <c r="H195" s="231"/>
      <c r="I195" s="115"/>
    </row>
    <row r="196" spans="1:9" x14ac:dyDescent="0.3">
      <c r="A196" s="152" t="str">
        <f>A195</f>
        <v>NO</v>
      </c>
      <c r="C196" s="117"/>
      <c r="D196" s="118"/>
      <c r="E196" s="118"/>
      <c r="F196" s="118"/>
      <c r="G196" s="118"/>
      <c r="H196" s="118"/>
      <c r="I196" s="119"/>
    </row>
    <row r="197" spans="1:9" x14ac:dyDescent="0.3">
      <c r="A197" s="152" t="str">
        <f>IF(C197=0,"NO","YES")</f>
        <v>NO</v>
      </c>
      <c r="C197" s="73"/>
      <c r="D197" s="223"/>
      <c r="E197" s="224"/>
      <c r="F197" s="224"/>
      <c r="G197" s="224"/>
      <c r="H197" s="225"/>
      <c r="I197" s="115"/>
    </row>
    <row r="198" spans="1:9" x14ac:dyDescent="0.3">
      <c r="A198" s="152" t="str">
        <f>A197</f>
        <v>NO</v>
      </c>
      <c r="C198" s="116"/>
      <c r="D198" s="226"/>
      <c r="E198" s="227"/>
      <c r="F198" s="227"/>
      <c r="G198" s="227"/>
      <c r="H198" s="228"/>
      <c r="I198" s="115"/>
    </row>
    <row r="199" spans="1:9" x14ac:dyDescent="0.3">
      <c r="A199" s="152" t="str">
        <f>A198</f>
        <v>NO</v>
      </c>
      <c r="C199" s="116"/>
      <c r="D199" s="229"/>
      <c r="E199" s="230"/>
      <c r="F199" s="230"/>
      <c r="G199" s="230"/>
      <c r="H199" s="231"/>
      <c r="I199" s="115"/>
    </row>
    <row r="200" spans="1:9" x14ac:dyDescent="0.3">
      <c r="A200" s="152" t="str">
        <f>A199</f>
        <v>NO</v>
      </c>
      <c r="C200" s="117"/>
      <c r="D200" s="118"/>
      <c r="E200" s="118"/>
      <c r="F200" s="118"/>
      <c r="G200" s="118"/>
      <c r="H200" s="118"/>
      <c r="I200" s="119"/>
    </row>
    <row r="201" spans="1:9" x14ac:dyDescent="0.3">
      <c r="A201" s="152" t="str">
        <f>IF(C201=0,"NO","YES")</f>
        <v>NO</v>
      </c>
      <c r="C201" s="73"/>
      <c r="D201" s="223"/>
      <c r="E201" s="224"/>
      <c r="F201" s="224"/>
      <c r="G201" s="224"/>
      <c r="H201" s="225"/>
      <c r="I201" s="115"/>
    </row>
    <row r="202" spans="1:9" x14ac:dyDescent="0.3">
      <c r="A202" s="152" t="str">
        <f>A201</f>
        <v>NO</v>
      </c>
      <c r="C202" s="116"/>
      <c r="D202" s="226"/>
      <c r="E202" s="227"/>
      <c r="F202" s="227"/>
      <c r="G202" s="227"/>
      <c r="H202" s="228"/>
      <c r="I202" s="115"/>
    </row>
    <row r="203" spans="1:9" x14ac:dyDescent="0.3">
      <c r="A203" s="152" t="str">
        <f>A202</f>
        <v>NO</v>
      </c>
      <c r="C203" s="116"/>
      <c r="D203" s="229"/>
      <c r="E203" s="230"/>
      <c r="F203" s="230"/>
      <c r="G203" s="230"/>
      <c r="H203" s="231"/>
      <c r="I203" s="115"/>
    </row>
    <row r="204" spans="1:9" x14ac:dyDescent="0.3">
      <c r="A204" s="152" t="str">
        <f>A203</f>
        <v>NO</v>
      </c>
      <c r="C204" s="117"/>
      <c r="D204" s="118"/>
      <c r="E204" s="118"/>
      <c r="F204" s="118"/>
      <c r="G204" s="118"/>
      <c r="H204" s="118"/>
      <c r="I204" s="119"/>
    </row>
    <row r="205" spans="1:9" x14ac:dyDescent="0.3">
      <c r="A205" s="152" t="str">
        <f>IF(C205=0,"NO","YES")</f>
        <v>NO</v>
      </c>
      <c r="C205" s="73"/>
      <c r="D205" s="223"/>
      <c r="E205" s="224"/>
      <c r="F205" s="224"/>
      <c r="G205" s="224"/>
      <c r="H205" s="225"/>
      <c r="I205" s="115"/>
    </row>
    <row r="206" spans="1:9" x14ac:dyDescent="0.3">
      <c r="A206" s="152" t="str">
        <f>A205</f>
        <v>NO</v>
      </c>
      <c r="C206" s="116"/>
      <c r="D206" s="226"/>
      <c r="E206" s="227"/>
      <c r="F206" s="227"/>
      <c r="G206" s="227"/>
      <c r="H206" s="228"/>
      <c r="I206" s="115"/>
    </row>
    <row r="207" spans="1:9" x14ac:dyDescent="0.3">
      <c r="A207" s="152" t="str">
        <f>A206</f>
        <v>NO</v>
      </c>
      <c r="C207" s="116"/>
      <c r="D207" s="229"/>
      <c r="E207" s="230"/>
      <c r="F207" s="230"/>
      <c r="G207" s="230"/>
      <c r="H207" s="231"/>
      <c r="I207" s="115"/>
    </row>
    <row r="208" spans="1:9" x14ac:dyDescent="0.3">
      <c r="A208" s="152" t="str">
        <f>A207</f>
        <v>NO</v>
      </c>
      <c r="C208" s="117"/>
      <c r="D208" s="118"/>
      <c r="E208" s="118"/>
      <c r="F208" s="118"/>
      <c r="G208" s="118"/>
      <c r="H208" s="118"/>
      <c r="I208" s="119"/>
    </row>
    <row r="209" spans="1:9" x14ac:dyDescent="0.3">
      <c r="A209" s="152" t="str">
        <f>IF(C209=0,"NO","YES")</f>
        <v>NO</v>
      </c>
      <c r="C209" s="73"/>
      <c r="D209" s="223"/>
      <c r="E209" s="224"/>
      <c r="F209" s="224"/>
      <c r="G209" s="224"/>
      <c r="H209" s="225"/>
      <c r="I209" s="115"/>
    </row>
    <row r="210" spans="1:9" x14ac:dyDescent="0.3">
      <c r="A210" s="152" t="str">
        <f>A209</f>
        <v>NO</v>
      </c>
      <c r="C210" s="116"/>
      <c r="D210" s="226"/>
      <c r="E210" s="227"/>
      <c r="F210" s="227"/>
      <c r="G210" s="227"/>
      <c r="H210" s="228"/>
      <c r="I210" s="115"/>
    </row>
    <row r="211" spans="1:9" x14ac:dyDescent="0.3">
      <c r="A211" s="152" t="str">
        <f>A210</f>
        <v>NO</v>
      </c>
      <c r="C211" s="116"/>
      <c r="D211" s="229"/>
      <c r="E211" s="230"/>
      <c r="F211" s="230"/>
      <c r="G211" s="230"/>
      <c r="H211" s="231"/>
      <c r="I211" s="115"/>
    </row>
    <row r="212" spans="1:9" ht="15" thickBot="1" x14ac:dyDescent="0.35">
      <c r="A212" s="152" t="str">
        <f>A211</f>
        <v>NO</v>
      </c>
      <c r="C212" s="120"/>
      <c r="D212" s="121"/>
      <c r="E212" s="121"/>
      <c r="F212" s="121"/>
      <c r="G212" s="121"/>
      <c r="H212" s="121"/>
      <c r="I212" s="122"/>
    </row>
  </sheetData>
  <sheetProtection sheet="1" objects="1" scenarios="1" formatCells="0" formatColumns="0" formatRows="0" autoFilter="0"/>
  <autoFilter ref="A5:A212"/>
  <mergeCells count="83">
    <mergeCell ref="C71:H71"/>
    <mergeCell ref="C72:H72"/>
    <mergeCell ref="C58:H58"/>
    <mergeCell ref="C74:I77"/>
    <mergeCell ref="E66:H66"/>
    <mergeCell ref="E67:H67"/>
    <mergeCell ref="E68:H68"/>
    <mergeCell ref="E69:H69"/>
    <mergeCell ref="E70:H70"/>
    <mergeCell ref="E61:H61"/>
    <mergeCell ref="E62:H62"/>
    <mergeCell ref="E63:H63"/>
    <mergeCell ref="E64:H64"/>
    <mergeCell ref="E65:H65"/>
    <mergeCell ref="E60:H60"/>
    <mergeCell ref="C59:I59"/>
    <mergeCell ref="D179:H181"/>
    <mergeCell ref="D183:H185"/>
    <mergeCell ref="D187:H189"/>
    <mergeCell ref="D159:H161"/>
    <mergeCell ref="D163:H165"/>
    <mergeCell ref="D167:H169"/>
    <mergeCell ref="D171:H173"/>
    <mergeCell ref="D175:H177"/>
    <mergeCell ref="C45:H45"/>
    <mergeCell ref="C1:I1"/>
    <mergeCell ref="C2:I2"/>
    <mergeCell ref="C3:I3"/>
    <mergeCell ref="C5:I5"/>
    <mergeCell ref="C25:H25"/>
    <mergeCell ref="E57:H57"/>
    <mergeCell ref="C46:H46"/>
    <mergeCell ref="E47:H47"/>
    <mergeCell ref="E48:H48"/>
    <mergeCell ref="E49:H49"/>
    <mergeCell ref="E50:H50"/>
    <mergeCell ref="E51:H51"/>
    <mergeCell ref="E52:H52"/>
    <mergeCell ref="E53:H53"/>
    <mergeCell ref="E54:H54"/>
    <mergeCell ref="E55:H55"/>
    <mergeCell ref="E56:H56"/>
    <mergeCell ref="E100:H100"/>
    <mergeCell ref="C73:I73"/>
    <mergeCell ref="E92:H92"/>
    <mergeCell ref="E93:H93"/>
    <mergeCell ref="E94:H94"/>
    <mergeCell ref="E95:H95"/>
    <mergeCell ref="E96:H96"/>
    <mergeCell ref="E97:H97"/>
    <mergeCell ref="E98:H98"/>
    <mergeCell ref="E99:H99"/>
    <mergeCell ref="C84:H84"/>
    <mergeCell ref="C91:H91"/>
    <mergeCell ref="D118:H118"/>
    <mergeCell ref="E101:H101"/>
    <mergeCell ref="E102:H102"/>
    <mergeCell ref="E103:H103"/>
    <mergeCell ref="C105:H105"/>
    <mergeCell ref="C106:H106"/>
    <mergeCell ref="C107:H107"/>
    <mergeCell ref="C108:H108"/>
    <mergeCell ref="C109:H109"/>
    <mergeCell ref="D113:H113"/>
    <mergeCell ref="D114:H114"/>
    <mergeCell ref="D115:H115"/>
    <mergeCell ref="C104:H104"/>
    <mergeCell ref="D143:H145"/>
    <mergeCell ref="D147:H149"/>
    <mergeCell ref="D151:H153"/>
    <mergeCell ref="D155:H157"/>
    <mergeCell ref="D119:H121"/>
    <mergeCell ref="D123:H125"/>
    <mergeCell ref="D127:H129"/>
    <mergeCell ref="D131:H133"/>
    <mergeCell ref="D135:H137"/>
    <mergeCell ref="D139:H141"/>
    <mergeCell ref="D209:H211"/>
    <mergeCell ref="D192:H192"/>
    <mergeCell ref="D193:H195"/>
    <mergeCell ref="D197:H199"/>
    <mergeCell ref="D201:H203"/>
    <mergeCell ref="D205:H207"/>
  </mergeCells>
  <conditionalFormatting sqref="I111">
    <cfRule type="expression" dxfId="8" priority="1">
      <formula>$I$111&gt;0.105</formula>
    </cfRule>
  </conditionalFormatting>
  <dataValidations count="2">
    <dataValidation type="list" allowBlank="1" showInputMessage="1" showErrorMessage="1" sqref="C119 C123 C127 C131 C135 C139 C143 C147 C151 C155 C159 C163 C167 C171 C175 C179 C183 C187">
      <formula1>PersonnelTitle</formula1>
    </dataValidation>
    <dataValidation type="list" allowBlank="1" showInputMessage="1" showErrorMessage="1" sqref="C193 C197 C201 C205 C209">
      <formula1>$C$79:$C$83</formula1>
    </dataValidation>
  </dataValidations>
  <printOptions horizontalCentered="1"/>
  <pageMargins left="0.25" right="0.25" top="0.75" bottom="0.75" header="0.3" footer="0.3"/>
  <pageSetup scale="63" fitToHeight="2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KEY!$G$23:$G$35</xm:f>
          </x14:formula1>
          <xm:sqref>C48:C57 C93:C102</xm:sqref>
        </x14:dataValidation>
        <x14:dataValidation type="list" allowBlank="1" showInputMessage="1" showErrorMessage="1">
          <x14:formula1>
            <xm:f>KEY!$I$23:$I$25</xm:f>
          </x14:formula1>
          <xm:sqref>C61:C70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C000"/>
    <pageSetUpPr fitToPage="1"/>
  </sheetPr>
  <dimension ref="A1:O212"/>
  <sheetViews>
    <sheetView topLeftCell="B1" zoomScale="80" zoomScaleNormal="80" workbookViewId="0">
      <selection activeCell="C3" sqref="C3:I3"/>
    </sheetView>
  </sheetViews>
  <sheetFormatPr defaultColWidth="9.21875" defaultRowHeight="14.4" x14ac:dyDescent="0.3"/>
  <cols>
    <col min="1" max="1" width="9.21875" style="34" hidden="1" customWidth="1"/>
    <col min="2" max="2" width="9.21875" style="34"/>
    <col min="3" max="3" width="40.77734375" style="34" bestFit="1" customWidth="1"/>
    <col min="4" max="4" width="17.44140625" style="34" bestFit="1" customWidth="1"/>
    <col min="5" max="5" width="23.5546875" style="34" bestFit="1" customWidth="1"/>
    <col min="6" max="6" width="9.44140625" style="34" bestFit="1" customWidth="1"/>
    <col min="7" max="7" width="17.21875" style="34" bestFit="1" customWidth="1"/>
    <col min="8" max="8" width="13.21875" style="34" customWidth="1"/>
    <col min="9" max="9" width="20.21875" style="34" customWidth="1"/>
    <col min="10" max="10" width="9.21875" style="34"/>
    <col min="11" max="11" width="5.44140625" style="34" customWidth="1"/>
    <col min="12" max="12" width="10.5546875" style="34" bestFit="1" customWidth="1"/>
    <col min="13" max="16384" width="9.21875" style="34"/>
  </cols>
  <sheetData>
    <row r="1" spans="1:11" x14ac:dyDescent="0.3">
      <c r="C1" s="237" t="s">
        <v>115</v>
      </c>
      <c r="D1" s="237"/>
      <c r="E1" s="237"/>
      <c r="F1" s="237"/>
      <c r="G1" s="237"/>
      <c r="H1" s="237"/>
      <c r="I1" s="237"/>
      <c r="J1" s="104"/>
    </row>
    <row r="2" spans="1:11" ht="21" x14ac:dyDescent="0.4">
      <c r="C2" s="249">
        <f>Summary!B2</f>
        <v>0</v>
      </c>
      <c r="D2" s="249"/>
      <c r="E2" s="249"/>
      <c r="F2" s="249"/>
      <c r="G2" s="249"/>
      <c r="H2" s="249"/>
      <c r="I2" s="249"/>
    </row>
    <row r="3" spans="1:11" ht="21" x14ac:dyDescent="0.4">
      <c r="C3" s="250" t="s">
        <v>145</v>
      </c>
      <c r="D3" s="250"/>
      <c r="E3" s="250"/>
      <c r="F3" s="250"/>
      <c r="G3" s="250"/>
      <c r="H3" s="250"/>
      <c r="I3" s="250"/>
      <c r="J3" s="105"/>
    </row>
    <row r="4" spans="1:11" ht="15" thickBot="1" x14ac:dyDescent="0.35">
      <c r="C4" s="106"/>
      <c r="D4" s="106"/>
      <c r="E4" s="106"/>
      <c r="F4" s="106"/>
      <c r="G4" s="106"/>
      <c r="H4" s="106"/>
      <c r="I4" s="106"/>
      <c r="J4" s="105"/>
    </row>
    <row r="5" spans="1:11" ht="18.600000000000001" thickBot="1" x14ac:dyDescent="0.35">
      <c r="A5" s="151" t="s">
        <v>86</v>
      </c>
      <c r="C5" s="232" t="s">
        <v>47</v>
      </c>
      <c r="D5" s="233"/>
      <c r="E5" s="233"/>
      <c r="F5" s="233"/>
      <c r="G5" s="233"/>
      <c r="H5" s="233"/>
      <c r="I5" s="248"/>
    </row>
    <row r="6" spans="1:11" ht="15" thickBot="1" x14ac:dyDescent="0.35">
      <c r="A6" s="152" t="str">
        <f>A25</f>
        <v>NO</v>
      </c>
      <c r="C6" s="42" t="s">
        <v>45</v>
      </c>
      <c r="D6" s="43" t="s">
        <v>46</v>
      </c>
      <c r="E6" s="43" t="s">
        <v>99</v>
      </c>
      <c r="F6" s="43" t="s">
        <v>67</v>
      </c>
      <c r="G6" s="43" t="s">
        <v>68</v>
      </c>
      <c r="H6" s="93" t="s">
        <v>43</v>
      </c>
      <c r="I6" s="95" t="s">
        <v>1</v>
      </c>
    </row>
    <row r="7" spans="1:11" x14ac:dyDescent="0.3">
      <c r="A7" s="152" t="str">
        <f>IF(I7&gt;0,"YES","NO")</f>
        <v>NO</v>
      </c>
      <c r="C7" s="29"/>
      <c r="D7" s="30"/>
      <c r="E7" s="22"/>
      <c r="F7" s="25"/>
      <c r="G7" s="62"/>
      <c r="H7" s="27"/>
      <c r="I7" s="96">
        <f>ROUND(IFERROR(((E7/12)*G7)*H7,0),2)</f>
        <v>0</v>
      </c>
    </row>
    <row r="8" spans="1:11" x14ac:dyDescent="0.3">
      <c r="A8" s="152" t="str">
        <f t="shared" ref="A8:A25" si="0">IF(I8&gt;0,"YES","NO")</f>
        <v>NO</v>
      </c>
      <c r="C8" s="29"/>
      <c r="D8" s="30"/>
      <c r="E8" s="22"/>
      <c r="F8" s="25"/>
      <c r="G8" s="62"/>
      <c r="H8" s="27"/>
      <c r="I8" s="96">
        <f t="shared" ref="I8:I24" si="1">ROUND(IFERROR(((E8/12)*G8)*H8,0),2)</f>
        <v>0</v>
      </c>
    </row>
    <row r="9" spans="1:11" x14ac:dyDescent="0.3">
      <c r="A9" s="152" t="str">
        <f t="shared" si="0"/>
        <v>NO</v>
      </c>
      <c r="C9" s="29"/>
      <c r="D9" s="30"/>
      <c r="E9" s="22"/>
      <c r="F9" s="25"/>
      <c r="G9" s="62"/>
      <c r="H9" s="27"/>
      <c r="I9" s="96">
        <f t="shared" si="1"/>
        <v>0</v>
      </c>
    </row>
    <row r="10" spans="1:11" x14ac:dyDescent="0.3">
      <c r="A10" s="152" t="str">
        <f t="shared" si="0"/>
        <v>NO</v>
      </c>
      <c r="C10" s="29"/>
      <c r="D10" s="30"/>
      <c r="E10" s="22"/>
      <c r="F10" s="25"/>
      <c r="G10" s="62"/>
      <c r="H10" s="27"/>
      <c r="I10" s="96">
        <f t="shared" si="1"/>
        <v>0</v>
      </c>
    </row>
    <row r="11" spans="1:11" x14ac:dyDescent="0.3">
      <c r="A11" s="152" t="str">
        <f t="shared" si="0"/>
        <v>NO</v>
      </c>
      <c r="C11" s="29"/>
      <c r="D11" s="30"/>
      <c r="E11" s="22"/>
      <c r="F11" s="25"/>
      <c r="G11" s="62"/>
      <c r="H11" s="27"/>
      <c r="I11" s="96">
        <f t="shared" si="1"/>
        <v>0</v>
      </c>
    </row>
    <row r="12" spans="1:11" x14ac:dyDescent="0.3">
      <c r="A12" s="152" t="str">
        <f t="shared" si="0"/>
        <v>NO</v>
      </c>
      <c r="C12" s="29"/>
      <c r="D12" s="30"/>
      <c r="E12" s="22"/>
      <c r="F12" s="25"/>
      <c r="G12" s="62"/>
      <c r="H12" s="27"/>
      <c r="I12" s="96">
        <f t="shared" si="1"/>
        <v>0</v>
      </c>
    </row>
    <row r="13" spans="1:11" x14ac:dyDescent="0.3">
      <c r="A13" s="152" t="str">
        <f t="shared" si="0"/>
        <v>NO</v>
      </c>
      <c r="C13" s="29"/>
      <c r="D13" s="30"/>
      <c r="E13" s="22"/>
      <c r="F13" s="25"/>
      <c r="G13" s="62"/>
      <c r="H13" s="27"/>
      <c r="I13" s="96">
        <f t="shared" si="1"/>
        <v>0</v>
      </c>
    </row>
    <row r="14" spans="1:11" x14ac:dyDescent="0.3">
      <c r="A14" s="152" t="str">
        <f t="shared" si="0"/>
        <v>NO</v>
      </c>
      <c r="C14" s="29"/>
      <c r="D14" s="30"/>
      <c r="E14" s="22"/>
      <c r="F14" s="25"/>
      <c r="G14" s="62"/>
      <c r="H14" s="27"/>
      <c r="I14" s="96">
        <f t="shared" si="1"/>
        <v>0</v>
      </c>
    </row>
    <row r="15" spans="1:11" x14ac:dyDescent="0.3">
      <c r="A15" s="152" t="str">
        <f t="shared" si="0"/>
        <v>NO</v>
      </c>
      <c r="C15" s="29"/>
      <c r="D15" s="30"/>
      <c r="E15" s="22"/>
      <c r="F15" s="25"/>
      <c r="G15" s="62"/>
      <c r="H15" s="27"/>
      <c r="I15" s="96">
        <f t="shared" si="1"/>
        <v>0</v>
      </c>
    </row>
    <row r="16" spans="1:11" x14ac:dyDescent="0.3">
      <c r="A16" s="152" t="str">
        <f t="shared" si="0"/>
        <v>NO</v>
      </c>
      <c r="C16" s="29"/>
      <c r="D16" s="30"/>
      <c r="E16" s="22"/>
      <c r="F16" s="25"/>
      <c r="G16" s="62"/>
      <c r="H16" s="27"/>
      <c r="I16" s="96">
        <f t="shared" si="1"/>
        <v>0</v>
      </c>
      <c r="K16" s="132"/>
    </row>
    <row r="17" spans="1:9" x14ac:dyDescent="0.3">
      <c r="A17" s="152" t="str">
        <f t="shared" si="0"/>
        <v>NO</v>
      </c>
      <c r="C17" s="29"/>
      <c r="D17" s="30"/>
      <c r="E17" s="22"/>
      <c r="F17" s="25"/>
      <c r="G17" s="62"/>
      <c r="H17" s="27"/>
      <c r="I17" s="96">
        <f t="shared" si="1"/>
        <v>0</v>
      </c>
    </row>
    <row r="18" spans="1:9" x14ac:dyDescent="0.3">
      <c r="A18" s="152" t="str">
        <f t="shared" si="0"/>
        <v>NO</v>
      </c>
      <c r="C18" s="29"/>
      <c r="D18" s="30"/>
      <c r="E18" s="22"/>
      <c r="F18" s="25"/>
      <c r="G18" s="62"/>
      <c r="H18" s="27"/>
      <c r="I18" s="96">
        <f t="shared" si="1"/>
        <v>0</v>
      </c>
    </row>
    <row r="19" spans="1:9" x14ac:dyDescent="0.3">
      <c r="A19" s="152" t="str">
        <f t="shared" si="0"/>
        <v>NO</v>
      </c>
      <c r="C19" s="29"/>
      <c r="D19" s="30"/>
      <c r="E19" s="22"/>
      <c r="F19" s="25"/>
      <c r="G19" s="62"/>
      <c r="H19" s="27"/>
      <c r="I19" s="96">
        <f t="shared" si="1"/>
        <v>0</v>
      </c>
    </row>
    <row r="20" spans="1:9" x14ac:dyDescent="0.3">
      <c r="A20" s="152" t="str">
        <f t="shared" si="0"/>
        <v>NO</v>
      </c>
      <c r="C20" s="29"/>
      <c r="D20" s="30"/>
      <c r="E20" s="22"/>
      <c r="F20" s="25"/>
      <c r="G20" s="62"/>
      <c r="H20" s="27"/>
      <c r="I20" s="96">
        <f t="shared" si="1"/>
        <v>0</v>
      </c>
    </row>
    <row r="21" spans="1:9" x14ac:dyDescent="0.3">
      <c r="A21" s="152" t="str">
        <f t="shared" si="0"/>
        <v>NO</v>
      </c>
      <c r="C21" s="29"/>
      <c r="D21" s="30"/>
      <c r="E21" s="22"/>
      <c r="F21" s="25"/>
      <c r="G21" s="62"/>
      <c r="H21" s="27"/>
      <c r="I21" s="96">
        <f t="shared" si="1"/>
        <v>0</v>
      </c>
    </row>
    <row r="22" spans="1:9" x14ac:dyDescent="0.3">
      <c r="A22" s="152" t="str">
        <f t="shared" si="0"/>
        <v>NO</v>
      </c>
      <c r="C22" s="29"/>
      <c r="D22" s="30"/>
      <c r="E22" s="22"/>
      <c r="F22" s="25"/>
      <c r="G22" s="62"/>
      <c r="H22" s="27"/>
      <c r="I22" s="96">
        <f t="shared" si="1"/>
        <v>0</v>
      </c>
    </row>
    <row r="23" spans="1:9" x14ac:dyDescent="0.3">
      <c r="A23" s="152" t="str">
        <f t="shared" si="0"/>
        <v>NO</v>
      </c>
      <c r="C23" s="31"/>
      <c r="D23" s="32"/>
      <c r="E23" s="23"/>
      <c r="F23" s="26"/>
      <c r="G23" s="63"/>
      <c r="H23" s="28"/>
      <c r="I23" s="96">
        <f t="shared" si="1"/>
        <v>0</v>
      </c>
    </row>
    <row r="24" spans="1:9" ht="15" thickBot="1" x14ac:dyDescent="0.35">
      <c r="A24" s="152" t="str">
        <f t="shared" si="0"/>
        <v>NO</v>
      </c>
      <c r="C24" s="88"/>
      <c r="D24" s="89"/>
      <c r="E24" s="90"/>
      <c r="F24" s="91"/>
      <c r="G24" s="92"/>
      <c r="H24" s="94"/>
      <c r="I24" s="97">
        <f t="shared" si="1"/>
        <v>0</v>
      </c>
    </row>
    <row r="25" spans="1:9" ht="16.8" thickTop="1" thickBot="1" x14ac:dyDescent="0.35">
      <c r="A25" s="152" t="str">
        <f t="shared" si="0"/>
        <v>NO</v>
      </c>
      <c r="C25" s="251" t="s">
        <v>58</v>
      </c>
      <c r="D25" s="252"/>
      <c r="E25" s="252"/>
      <c r="F25" s="252"/>
      <c r="G25" s="252"/>
      <c r="H25" s="253"/>
      <c r="I25" s="101">
        <f>SUM(I7:I24)</f>
        <v>0</v>
      </c>
    </row>
    <row r="26" spans="1:9" ht="15" thickBot="1" x14ac:dyDescent="0.35">
      <c r="A26" s="152" t="str">
        <f>A45</f>
        <v>NO</v>
      </c>
      <c r="C26" s="42" t="s">
        <v>45</v>
      </c>
      <c r="D26" s="43" t="s">
        <v>46</v>
      </c>
      <c r="E26" s="43" t="str">
        <f>IF('!!COMPLETE FIRST!!'!$E$11="YES","","100% Annual Fringe Cost")</f>
        <v>100% Annual Fringe Cost</v>
      </c>
      <c r="F26" s="43"/>
      <c r="G26" s="43" t="str">
        <f>IF('!!COMPLETE FIRST!!'!$E$11="YES","Fringe Rate %","")</f>
        <v/>
      </c>
      <c r="H26" s="93"/>
      <c r="I26" s="95" t="s">
        <v>1</v>
      </c>
    </row>
    <row r="27" spans="1:9" x14ac:dyDescent="0.3">
      <c r="A27" s="152" t="str">
        <f>IF(I27&gt;0,"YES","NO")</f>
        <v>NO</v>
      </c>
      <c r="C27" s="186" t="str">
        <f t="shared" ref="C27:D44" si="2">IF(C7="","",C7)</f>
        <v/>
      </c>
      <c r="D27" s="187" t="str">
        <f t="shared" si="2"/>
        <v/>
      </c>
      <c r="E27" s="22"/>
      <c r="F27" s="84"/>
      <c r="G27" s="62"/>
      <c r="H27" s="85"/>
      <c r="I27" s="96">
        <f>IFERROR(ROUND(IF('!!COMPLETE FIRST!!'!$E$11="yes",(I7*G27),((E27/12)*G7)*H7),2),0)</f>
        <v>0</v>
      </c>
    </row>
    <row r="28" spans="1:9" x14ac:dyDescent="0.3">
      <c r="A28" s="152" t="str">
        <f t="shared" ref="A28:A46" si="3">IF(I28&gt;0,"YES","NO")</f>
        <v>NO</v>
      </c>
      <c r="C28" s="185" t="str">
        <f t="shared" si="2"/>
        <v/>
      </c>
      <c r="D28" s="188" t="str">
        <f t="shared" si="2"/>
        <v/>
      </c>
      <c r="E28" s="22"/>
      <c r="F28" s="84"/>
      <c r="G28" s="62"/>
      <c r="H28" s="85"/>
      <c r="I28" s="96">
        <f>IFERROR(ROUND(IF('!!COMPLETE FIRST!!'!$E$11="yes",(I8*G28),((E28/12)*G8)*H8),2),0)</f>
        <v>0</v>
      </c>
    </row>
    <row r="29" spans="1:9" x14ac:dyDescent="0.3">
      <c r="A29" s="152" t="str">
        <f t="shared" si="3"/>
        <v>NO</v>
      </c>
      <c r="C29" s="185" t="str">
        <f t="shared" si="2"/>
        <v/>
      </c>
      <c r="D29" s="188" t="str">
        <f t="shared" si="2"/>
        <v/>
      </c>
      <c r="E29" s="22"/>
      <c r="F29" s="84"/>
      <c r="G29" s="62"/>
      <c r="H29" s="85"/>
      <c r="I29" s="96">
        <f>IFERROR(ROUND(IF('!!COMPLETE FIRST!!'!$E$11="yes",(I9*G29),((E29/12)*G9)*H9),2),0)</f>
        <v>0</v>
      </c>
    </row>
    <row r="30" spans="1:9" x14ac:dyDescent="0.3">
      <c r="A30" s="152" t="str">
        <f t="shared" si="3"/>
        <v>NO</v>
      </c>
      <c r="C30" s="185" t="str">
        <f t="shared" si="2"/>
        <v/>
      </c>
      <c r="D30" s="188" t="str">
        <f t="shared" si="2"/>
        <v/>
      </c>
      <c r="E30" s="22"/>
      <c r="F30" s="84"/>
      <c r="G30" s="62"/>
      <c r="H30" s="85"/>
      <c r="I30" s="96">
        <f>IFERROR(ROUND(IF('!!COMPLETE FIRST!!'!$E$11="yes",(I10*G30),((E30/12)*G10)*H10),2),0)</f>
        <v>0</v>
      </c>
    </row>
    <row r="31" spans="1:9" x14ac:dyDescent="0.3">
      <c r="A31" s="152" t="str">
        <f t="shared" si="3"/>
        <v>NO</v>
      </c>
      <c r="C31" s="185" t="str">
        <f t="shared" si="2"/>
        <v/>
      </c>
      <c r="D31" s="188" t="str">
        <f t="shared" si="2"/>
        <v/>
      </c>
      <c r="E31" s="22"/>
      <c r="F31" s="84"/>
      <c r="G31" s="62"/>
      <c r="H31" s="85"/>
      <c r="I31" s="96">
        <f>IFERROR(ROUND(IF('!!COMPLETE FIRST!!'!$E$11="yes",(I11*G31),((E31/12)*G11)*H11),2),0)</f>
        <v>0</v>
      </c>
    </row>
    <row r="32" spans="1:9" x14ac:dyDescent="0.3">
      <c r="A32" s="152" t="str">
        <f t="shared" si="3"/>
        <v>NO</v>
      </c>
      <c r="C32" s="185" t="str">
        <f t="shared" si="2"/>
        <v/>
      </c>
      <c r="D32" s="188" t="str">
        <f t="shared" si="2"/>
        <v/>
      </c>
      <c r="E32" s="22"/>
      <c r="F32" s="84"/>
      <c r="G32" s="62"/>
      <c r="H32" s="85"/>
      <c r="I32" s="96">
        <f>IFERROR(ROUND(IF('!!COMPLETE FIRST!!'!$E$11="yes",(I12*G32),((E32/12)*G12)*H12),2),0)</f>
        <v>0</v>
      </c>
    </row>
    <row r="33" spans="1:9" x14ac:dyDescent="0.3">
      <c r="A33" s="152" t="str">
        <f t="shared" si="3"/>
        <v>NO</v>
      </c>
      <c r="C33" s="185" t="str">
        <f t="shared" si="2"/>
        <v/>
      </c>
      <c r="D33" s="188" t="str">
        <f t="shared" si="2"/>
        <v/>
      </c>
      <c r="E33" s="22"/>
      <c r="F33" s="84"/>
      <c r="G33" s="62"/>
      <c r="H33" s="85"/>
      <c r="I33" s="96">
        <f>IFERROR(ROUND(IF('!!COMPLETE FIRST!!'!$E$11="yes",(I13*G33),((E33/12)*G13)*H13),2),0)</f>
        <v>0</v>
      </c>
    </row>
    <row r="34" spans="1:9" x14ac:dyDescent="0.3">
      <c r="A34" s="152" t="str">
        <f t="shared" si="3"/>
        <v>NO</v>
      </c>
      <c r="C34" s="185" t="str">
        <f t="shared" si="2"/>
        <v/>
      </c>
      <c r="D34" s="188" t="str">
        <f t="shared" si="2"/>
        <v/>
      </c>
      <c r="E34" s="22"/>
      <c r="F34" s="84"/>
      <c r="G34" s="62"/>
      <c r="H34" s="85"/>
      <c r="I34" s="96">
        <f>IFERROR(ROUND(IF('!!COMPLETE FIRST!!'!$E$11="yes",(I14*G34),((E34/12)*G14)*H14),2),0)</f>
        <v>0</v>
      </c>
    </row>
    <row r="35" spans="1:9" x14ac:dyDescent="0.3">
      <c r="A35" s="152" t="str">
        <f t="shared" si="3"/>
        <v>NO</v>
      </c>
      <c r="C35" s="185" t="str">
        <f t="shared" si="2"/>
        <v/>
      </c>
      <c r="D35" s="188" t="str">
        <f t="shared" si="2"/>
        <v/>
      </c>
      <c r="E35" s="22"/>
      <c r="F35" s="84"/>
      <c r="G35" s="62"/>
      <c r="H35" s="85"/>
      <c r="I35" s="96">
        <f>IFERROR(ROUND(IF('!!COMPLETE FIRST!!'!$E$11="yes",(I15*G35),((E35/12)*G15)*H15),2),0)</f>
        <v>0</v>
      </c>
    </row>
    <row r="36" spans="1:9" x14ac:dyDescent="0.3">
      <c r="A36" s="152" t="str">
        <f t="shared" si="3"/>
        <v>NO</v>
      </c>
      <c r="C36" s="185" t="str">
        <f t="shared" si="2"/>
        <v/>
      </c>
      <c r="D36" s="188" t="str">
        <f t="shared" si="2"/>
        <v/>
      </c>
      <c r="E36" s="22"/>
      <c r="F36" s="84"/>
      <c r="G36" s="62"/>
      <c r="H36" s="85"/>
      <c r="I36" s="96">
        <f>IFERROR(ROUND(IF('!!COMPLETE FIRST!!'!$E$11="yes",(I16*G36),((E36/12)*G16)*H16),2),0)</f>
        <v>0</v>
      </c>
    </row>
    <row r="37" spans="1:9" x14ac:dyDescent="0.3">
      <c r="A37" s="152" t="str">
        <f t="shared" si="3"/>
        <v>NO</v>
      </c>
      <c r="C37" s="185" t="str">
        <f t="shared" si="2"/>
        <v/>
      </c>
      <c r="D37" s="188" t="str">
        <f t="shared" si="2"/>
        <v/>
      </c>
      <c r="E37" s="22"/>
      <c r="F37" s="84"/>
      <c r="G37" s="62"/>
      <c r="H37" s="85"/>
      <c r="I37" s="96">
        <f>IFERROR(ROUND(IF('!!COMPLETE FIRST!!'!$E$11="yes",(I17*G37),((E37/12)*G17)*H17),2),0)</f>
        <v>0</v>
      </c>
    </row>
    <row r="38" spans="1:9" x14ac:dyDescent="0.3">
      <c r="A38" s="152" t="str">
        <f t="shared" si="3"/>
        <v>NO</v>
      </c>
      <c r="C38" s="185" t="str">
        <f t="shared" si="2"/>
        <v/>
      </c>
      <c r="D38" s="188" t="str">
        <f t="shared" si="2"/>
        <v/>
      </c>
      <c r="E38" s="22"/>
      <c r="F38" s="84"/>
      <c r="G38" s="62"/>
      <c r="H38" s="85"/>
      <c r="I38" s="96">
        <f>IFERROR(ROUND(IF('!!COMPLETE FIRST!!'!$E$11="yes",(I18*G38),((E38/12)*G18)*H18),2),0)</f>
        <v>0</v>
      </c>
    </row>
    <row r="39" spans="1:9" x14ac:dyDescent="0.3">
      <c r="A39" s="152" t="str">
        <f t="shared" si="3"/>
        <v>NO</v>
      </c>
      <c r="C39" s="185" t="str">
        <f t="shared" si="2"/>
        <v/>
      </c>
      <c r="D39" s="188" t="str">
        <f t="shared" si="2"/>
        <v/>
      </c>
      <c r="E39" s="22"/>
      <c r="F39" s="84"/>
      <c r="G39" s="62"/>
      <c r="H39" s="85"/>
      <c r="I39" s="96">
        <f>IFERROR(ROUND(IF('!!COMPLETE FIRST!!'!$E$11="yes",(I19*G39),((E39/12)*G19)*H19),2),0)</f>
        <v>0</v>
      </c>
    </row>
    <row r="40" spans="1:9" x14ac:dyDescent="0.3">
      <c r="A40" s="152" t="str">
        <f t="shared" si="3"/>
        <v>NO</v>
      </c>
      <c r="C40" s="185" t="str">
        <f t="shared" si="2"/>
        <v/>
      </c>
      <c r="D40" s="188" t="str">
        <f t="shared" si="2"/>
        <v/>
      </c>
      <c r="E40" s="22"/>
      <c r="F40" s="84"/>
      <c r="G40" s="62"/>
      <c r="H40" s="85"/>
      <c r="I40" s="96">
        <f>IFERROR(ROUND(IF('!!COMPLETE FIRST!!'!$E$11="yes",(I20*G40),((E40/12)*G20)*H20),2),0)</f>
        <v>0</v>
      </c>
    </row>
    <row r="41" spans="1:9" x14ac:dyDescent="0.3">
      <c r="A41" s="152" t="str">
        <f t="shared" si="3"/>
        <v>NO</v>
      </c>
      <c r="C41" s="185" t="str">
        <f t="shared" si="2"/>
        <v/>
      </c>
      <c r="D41" s="188" t="str">
        <f t="shared" si="2"/>
        <v/>
      </c>
      <c r="E41" s="22"/>
      <c r="F41" s="84"/>
      <c r="G41" s="62"/>
      <c r="H41" s="85"/>
      <c r="I41" s="96">
        <f>IFERROR(ROUND(IF('!!COMPLETE FIRST!!'!$E$11="yes",(I21*G41),((E41/12)*G21)*H21),2),0)</f>
        <v>0</v>
      </c>
    </row>
    <row r="42" spans="1:9" x14ac:dyDescent="0.3">
      <c r="A42" s="152" t="str">
        <f t="shared" si="3"/>
        <v>NO</v>
      </c>
      <c r="C42" s="185" t="str">
        <f t="shared" si="2"/>
        <v/>
      </c>
      <c r="D42" s="188" t="str">
        <f t="shared" si="2"/>
        <v/>
      </c>
      <c r="E42" s="22"/>
      <c r="F42" s="84"/>
      <c r="G42" s="62"/>
      <c r="H42" s="85"/>
      <c r="I42" s="96">
        <f>IFERROR(ROUND(IF('!!COMPLETE FIRST!!'!$E$11="yes",(I22*G42),((E42/12)*G22)*H22),2),0)</f>
        <v>0</v>
      </c>
    </row>
    <row r="43" spans="1:9" x14ac:dyDescent="0.3">
      <c r="A43" s="152" t="str">
        <f t="shared" si="3"/>
        <v>NO</v>
      </c>
      <c r="C43" s="185" t="str">
        <f t="shared" si="2"/>
        <v/>
      </c>
      <c r="D43" s="188" t="str">
        <f t="shared" si="2"/>
        <v/>
      </c>
      <c r="E43" s="24"/>
      <c r="F43" s="86"/>
      <c r="G43" s="198"/>
      <c r="H43" s="87"/>
      <c r="I43" s="96">
        <f>IFERROR(ROUND(IF('!!COMPLETE FIRST!!'!$E$11="yes",(I23*G43),((E43/12)*G23)*H23),2),0)</f>
        <v>0</v>
      </c>
    </row>
    <row r="44" spans="1:9" ht="15" thickBot="1" x14ac:dyDescent="0.35">
      <c r="A44" s="152" t="str">
        <f t="shared" si="3"/>
        <v>NO</v>
      </c>
      <c r="C44" s="189" t="str">
        <f t="shared" si="2"/>
        <v/>
      </c>
      <c r="D44" s="190" t="str">
        <f t="shared" si="2"/>
        <v/>
      </c>
      <c r="E44" s="147"/>
      <c r="F44" s="148"/>
      <c r="G44" s="199"/>
      <c r="H44" s="149"/>
      <c r="I44" s="96">
        <f>IFERROR(ROUND(IF('!!COMPLETE FIRST!!'!$E$11="yes",(I24*G44),((E44/12)*G24)*H24),2),0)</f>
        <v>0</v>
      </c>
    </row>
    <row r="45" spans="1:9" ht="16.2" thickTop="1" x14ac:dyDescent="0.3">
      <c r="A45" s="152" t="str">
        <f t="shared" si="3"/>
        <v>NO</v>
      </c>
      <c r="C45" s="254" t="s">
        <v>59</v>
      </c>
      <c r="D45" s="255"/>
      <c r="E45" s="255"/>
      <c r="F45" s="255"/>
      <c r="G45" s="255"/>
      <c r="H45" s="256"/>
      <c r="I45" s="102">
        <f>SUM(I27:I44)</f>
        <v>0</v>
      </c>
    </row>
    <row r="46" spans="1:9" ht="16.2" thickBot="1" x14ac:dyDescent="0.35">
      <c r="A46" s="152" t="str">
        <f t="shared" si="3"/>
        <v>NO</v>
      </c>
      <c r="C46" s="257" t="s">
        <v>61</v>
      </c>
      <c r="D46" s="258"/>
      <c r="E46" s="258"/>
      <c r="F46" s="258"/>
      <c r="G46" s="258"/>
      <c r="H46" s="258"/>
      <c r="I46" s="103">
        <f>SUM(I45,I25)</f>
        <v>0</v>
      </c>
    </row>
    <row r="47" spans="1:9" ht="15" thickBot="1" x14ac:dyDescent="0.35">
      <c r="A47" s="152" t="str">
        <f>A58</f>
        <v>NO</v>
      </c>
      <c r="C47" s="44" t="s">
        <v>63</v>
      </c>
      <c r="D47" s="70" t="s">
        <v>78</v>
      </c>
      <c r="E47" s="261" t="s">
        <v>79</v>
      </c>
      <c r="F47" s="262"/>
      <c r="G47" s="262"/>
      <c r="H47" s="262"/>
      <c r="I47" s="95" t="s">
        <v>1</v>
      </c>
    </row>
    <row r="48" spans="1:9" x14ac:dyDescent="0.3">
      <c r="A48" s="152" t="str">
        <f t="shared" ref="A48:A72" si="4">IF(I48&gt;0,"YES","NO")</f>
        <v>NO</v>
      </c>
      <c r="C48" s="3"/>
      <c r="D48" s="66">
        <v>0</v>
      </c>
      <c r="E48" s="263"/>
      <c r="F48" s="264"/>
      <c r="G48" s="264"/>
      <c r="H48" s="264"/>
      <c r="I48" s="96">
        <f>D48</f>
        <v>0</v>
      </c>
    </row>
    <row r="49" spans="1:9" x14ac:dyDescent="0.3">
      <c r="A49" s="152" t="str">
        <f t="shared" si="4"/>
        <v>NO</v>
      </c>
      <c r="C49" s="4"/>
      <c r="D49" s="67">
        <v>0</v>
      </c>
      <c r="E49" s="259"/>
      <c r="F49" s="260"/>
      <c r="G49" s="260"/>
      <c r="H49" s="260"/>
      <c r="I49" s="96">
        <f t="shared" ref="I49:I57" si="5">D49</f>
        <v>0</v>
      </c>
    </row>
    <row r="50" spans="1:9" x14ac:dyDescent="0.3">
      <c r="A50" s="152" t="str">
        <f t="shared" si="4"/>
        <v>NO</v>
      </c>
      <c r="C50" s="45"/>
      <c r="D50" s="68">
        <v>0</v>
      </c>
      <c r="E50" s="259"/>
      <c r="F50" s="260"/>
      <c r="G50" s="260"/>
      <c r="H50" s="260"/>
      <c r="I50" s="98">
        <f t="shared" si="5"/>
        <v>0</v>
      </c>
    </row>
    <row r="51" spans="1:9" x14ac:dyDescent="0.3">
      <c r="A51" s="152" t="str">
        <f t="shared" si="4"/>
        <v>NO</v>
      </c>
      <c r="C51" s="3"/>
      <c r="D51" s="66">
        <v>0</v>
      </c>
      <c r="E51" s="259"/>
      <c r="F51" s="260"/>
      <c r="G51" s="260"/>
      <c r="H51" s="260"/>
      <c r="I51" s="96">
        <f t="shared" si="5"/>
        <v>0</v>
      </c>
    </row>
    <row r="52" spans="1:9" x14ac:dyDescent="0.3">
      <c r="A52" s="152" t="str">
        <f t="shared" si="4"/>
        <v>NO</v>
      </c>
      <c r="C52" s="45"/>
      <c r="D52" s="64">
        <v>0</v>
      </c>
      <c r="E52" s="259"/>
      <c r="F52" s="260"/>
      <c r="G52" s="260"/>
      <c r="H52" s="260"/>
      <c r="I52" s="98">
        <f t="shared" si="5"/>
        <v>0</v>
      </c>
    </row>
    <row r="53" spans="1:9" x14ac:dyDescent="0.3">
      <c r="A53" s="152" t="str">
        <f t="shared" si="4"/>
        <v>NO</v>
      </c>
      <c r="C53" s="45"/>
      <c r="D53" s="64">
        <v>0</v>
      </c>
      <c r="E53" s="259"/>
      <c r="F53" s="260"/>
      <c r="G53" s="260"/>
      <c r="H53" s="260"/>
      <c r="I53" s="98">
        <f t="shared" si="5"/>
        <v>0</v>
      </c>
    </row>
    <row r="54" spans="1:9" x14ac:dyDescent="0.3">
      <c r="A54" s="152" t="str">
        <f t="shared" si="4"/>
        <v>NO</v>
      </c>
      <c r="C54" s="45"/>
      <c r="D54" s="64">
        <v>0</v>
      </c>
      <c r="E54" s="259"/>
      <c r="F54" s="260"/>
      <c r="G54" s="260"/>
      <c r="H54" s="260"/>
      <c r="I54" s="98">
        <f t="shared" si="5"/>
        <v>0</v>
      </c>
    </row>
    <row r="55" spans="1:9" x14ac:dyDescent="0.3">
      <c r="A55" s="152" t="str">
        <f t="shared" si="4"/>
        <v>NO</v>
      </c>
      <c r="C55" s="45"/>
      <c r="D55" s="64">
        <v>0</v>
      </c>
      <c r="E55" s="259"/>
      <c r="F55" s="260"/>
      <c r="G55" s="260"/>
      <c r="H55" s="260"/>
      <c r="I55" s="98">
        <f t="shared" si="5"/>
        <v>0</v>
      </c>
    </row>
    <row r="56" spans="1:9" x14ac:dyDescent="0.3">
      <c r="A56" s="152" t="str">
        <f t="shared" si="4"/>
        <v>NO</v>
      </c>
      <c r="C56" s="47"/>
      <c r="D56" s="65">
        <v>0</v>
      </c>
      <c r="E56" s="273"/>
      <c r="F56" s="274"/>
      <c r="G56" s="274"/>
      <c r="H56" s="274"/>
      <c r="I56" s="98">
        <f t="shared" si="5"/>
        <v>0</v>
      </c>
    </row>
    <row r="57" spans="1:9" ht="15" thickBot="1" x14ac:dyDescent="0.35">
      <c r="A57" s="152" t="str">
        <f t="shared" si="4"/>
        <v>NO</v>
      </c>
      <c r="C57" s="150"/>
      <c r="D57" s="90">
        <v>0</v>
      </c>
      <c r="E57" s="275"/>
      <c r="F57" s="276"/>
      <c r="G57" s="276"/>
      <c r="H57" s="276"/>
      <c r="I57" s="99">
        <f t="shared" si="5"/>
        <v>0</v>
      </c>
    </row>
    <row r="58" spans="1:9" ht="16.8" thickTop="1" thickBot="1" x14ac:dyDescent="0.35">
      <c r="A58" s="152" t="str">
        <f t="shared" si="4"/>
        <v>NO</v>
      </c>
      <c r="C58" s="254" t="s">
        <v>64</v>
      </c>
      <c r="D58" s="255"/>
      <c r="E58" s="255"/>
      <c r="F58" s="255"/>
      <c r="G58" s="255"/>
      <c r="H58" s="256"/>
      <c r="I58" s="107">
        <f>SUM(I48:I57)</f>
        <v>0</v>
      </c>
    </row>
    <row r="59" spans="1:9" ht="18.600000000000001" thickBot="1" x14ac:dyDescent="0.35">
      <c r="A59" s="152" t="str">
        <f>A71</f>
        <v>NO</v>
      </c>
      <c r="C59" s="232" t="s">
        <v>100</v>
      </c>
      <c r="D59" s="233"/>
      <c r="E59" s="233"/>
      <c r="F59" s="233"/>
      <c r="G59" s="233"/>
      <c r="H59" s="233"/>
      <c r="I59" s="248"/>
    </row>
    <row r="60" spans="1:9" ht="15" thickBot="1" x14ac:dyDescent="0.35">
      <c r="A60" s="152" t="str">
        <f>A71</f>
        <v>NO</v>
      </c>
      <c r="C60" s="44" t="s">
        <v>109</v>
      </c>
      <c r="D60" s="70" t="s">
        <v>78</v>
      </c>
      <c r="E60" s="261" t="s">
        <v>79</v>
      </c>
      <c r="F60" s="262"/>
      <c r="G60" s="262"/>
      <c r="H60" s="262"/>
      <c r="I60" s="100"/>
    </row>
    <row r="61" spans="1:9" x14ac:dyDescent="0.3">
      <c r="A61" s="152" t="str">
        <f t="shared" si="4"/>
        <v>NO</v>
      </c>
      <c r="C61" s="3"/>
      <c r="D61" s="66">
        <v>0</v>
      </c>
      <c r="E61" s="263"/>
      <c r="F61" s="264"/>
      <c r="G61" s="264"/>
      <c r="H61" s="264"/>
      <c r="I61" s="96">
        <f>D61</f>
        <v>0</v>
      </c>
    </row>
    <row r="62" spans="1:9" x14ac:dyDescent="0.3">
      <c r="A62" s="152" t="str">
        <f t="shared" si="4"/>
        <v>NO</v>
      </c>
      <c r="C62" s="4"/>
      <c r="D62" s="67">
        <v>0</v>
      </c>
      <c r="E62" s="259"/>
      <c r="F62" s="260"/>
      <c r="G62" s="260"/>
      <c r="H62" s="260"/>
      <c r="I62" s="96">
        <f t="shared" ref="I62:I70" si="6">D62</f>
        <v>0</v>
      </c>
    </row>
    <row r="63" spans="1:9" x14ac:dyDescent="0.3">
      <c r="A63" s="152" t="str">
        <f t="shared" si="4"/>
        <v>NO</v>
      </c>
      <c r="C63" s="45"/>
      <c r="D63" s="68">
        <v>0</v>
      </c>
      <c r="E63" s="259"/>
      <c r="F63" s="260"/>
      <c r="G63" s="260"/>
      <c r="H63" s="260"/>
      <c r="I63" s="98">
        <f t="shared" si="6"/>
        <v>0</v>
      </c>
    </row>
    <row r="64" spans="1:9" x14ac:dyDescent="0.3">
      <c r="A64" s="152" t="str">
        <f t="shared" si="4"/>
        <v>NO</v>
      </c>
      <c r="C64" s="3"/>
      <c r="D64" s="66">
        <v>0</v>
      </c>
      <c r="E64" s="259"/>
      <c r="F64" s="260"/>
      <c r="G64" s="260"/>
      <c r="H64" s="260"/>
      <c r="I64" s="96">
        <f t="shared" si="6"/>
        <v>0</v>
      </c>
    </row>
    <row r="65" spans="1:9" x14ac:dyDescent="0.3">
      <c r="A65" s="152" t="str">
        <f t="shared" si="4"/>
        <v>NO</v>
      </c>
      <c r="C65" s="45"/>
      <c r="D65" s="64">
        <v>0</v>
      </c>
      <c r="E65" s="259"/>
      <c r="F65" s="260"/>
      <c r="G65" s="260"/>
      <c r="H65" s="260"/>
      <c r="I65" s="98">
        <f t="shared" si="6"/>
        <v>0</v>
      </c>
    </row>
    <row r="66" spans="1:9" x14ac:dyDescent="0.3">
      <c r="A66" s="152" t="str">
        <f t="shared" si="4"/>
        <v>NO</v>
      </c>
      <c r="C66" s="45"/>
      <c r="D66" s="64">
        <v>0</v>
      </c>
      <c r="E66" s="259"/>
      <c r="F66" s="260"/>
      <c r="G66" s="260"/>
      <c r="H66" s="260"/>
      <c r="I66" s="98">
        <f t="shared" si="6"/>
        <v>0</v>
      </c>
    </row>
    <row r="67" spans="1:9" x14ac:dyDescent="0.3">
      <c r="A67" s="152" t="str">
        <f t="shared" si="4"/>
        <v>NO</v>
      </c>
      <c r="C67" s="45"/>
      <c r="D67" s="64">
        <v>0</v>
      </c>
      <c r="E67" s="259"/>
      <c r="F67" s="260"/>
      <c r="G67" s="260"/>
      <c r="H67" s="260"/>
      <c r="I67" s="98">
        <f t="shared" si="6"/>
        <v>0</v>
      </c>
    </row>
    <row r="68" spans="1:9" x14ac:dyDescent="0.3">
      <c r="A68" s="152" t="str">
        <f t="shared" si="4"/>
        <v>NO</v>
      </c>
      <c r="C68" s="45"/>
      <c r="D68" s="64">
        <v>0</v>
      </c>
      <c r="E68" s="259"/>
      <c r="F68" s="260"/>
      <c r="G68" s="260"/>
      <c r="H68" s="260"/>
      <c r="I68" s="98">
        <f t="shared" si="6"/>
        <v>0</v>
      </c>
    </row>
    <row r="69" spans="1:9" x14ac:dyDescent="0.3">
      <c r="A69" s="152" t="str">
        <f t="shared" si="4"/>
        <v>NO</v>
      </c>
      <c r="C69" s="47"/>
      <c r="D69" s="65">
        <v>0</v>
      </c>
      <c r="E69" s="273"/>
      <c r="F69" s="274"/>
      <c r="G69" s="274"/>
      <c r="H69" s="274"/>
      <c r="I69" s="98">
        <f t="shared" si="6"/>
        <v>0</v>
      </c>
    </row>
    <row r="70" spans="1:9" ht="15" thickBot="1" x14ac:dyDescent="0.35">
      <c r="A70" s="152" t="str">
        <f t="shared" si="4"/>
        <v>NO</v>
      </c>
      <c r="C70" s="150"/>
      <c r="D70" s="90">
        <v>0</v>
      </c>
      <c r="E70" s="275"/>
      <c r="F70" s="276"/>
      <c r="G70" s="276"/>
      <c r="H70" s="276"/>
      <c r="I70" s="99">
        <f t="shared" si="6"/>
        <v>0</v>
      </c>
    </row>
    <row r="71" spans="1:9" ht="16.2" thickTop="1" x14ac:dyDescent="0.3">
      <c r="A71" s="152" t="str">
        <f t="shared" si="4"/>
        <v>NO</v>
      </c>
      <c r="C71" s="254" t="s">
        <v>101</v>
      </c>
      <c r="D71" s="255"/>
      <c r="E71" s="255"/>
      <c r="F71" s="255"/>
      <c r="G71" s="255"/>
      <c r="H71" s="256"/>
      <c r="I71" s="107">
        <f>SUM(I61:I70)</f>
        <v>0</v>
      </c>
    </row>
    <row r="72" spans="1:9" ht="16.2" thickBot="1" x14ac:dyDescent="0.35">
      <c r="A72" s="152" t="str">
        <f t="shared" si="4"/>
        <v>NO</v>
      </c>
      <c r="C72" s="257" t="s">
        <v>102</v>
      </c>
      <c r="D72" s="258"/>
      <c r="E72" s="258"/>
      <c r="F72" s="258"/>
      <c r="G72" s="258"/>
      <c r="H72" s="258"/>
      <c r="I72" s="108">
        <f>SUM(I71,I58,I46)</f>
        <v>0</v>
      </c>
    </row>
    <row r="73" spans="1:9" ht="18.600000000000001" thickBot="1" x14ac:dyDescent="0.35">
      <c r="A73" s="152"/>
      <c r="C73" s="232" t="s">
        <v>103</v>
      </c>
      <c r="D73" s="233"/>
      <c r="E73" s="233"/>
      <c r="F73" s="233"/>
      <c r="G73" s="233"/>
      <c r="H73" s="233"/>
      <c r="I73" s="248"/>
    </row>
    <row r="74" spans="1:9" x14ac:dyDescent="0.3">
      <c r="A74" s="152"/>
      <c r="C74" s="279" t="str">
        <f>IF('!!COMPLETE FIRST!!'!F5=KEY!G2,KEY!G39,IF('!!COMPLETE FIRST!!'!F5=KEY!G3,KEY!G41,IF('!!COMPLETE FIRST!!'!F5=KEY!G4,KEY!G40,IF('!!COMPLETE FIRST!!'!F5=KEY!G5,KEY!G42,""))))</f>
        <v/>
      </c>
      <c r="D74" s="280"/>
      <c r="E74" s="280"/>
      <c r="F74" s="280"/>
      <c r="G74" s="280"/>
      <c r="H74" s="280"/>
      <c r="I74" s="281"/>
    </row>
    <row r="75" spans="1:9" x14ac:dyDescent="0.3">
      <c r="A75" s="152"/>
      <c r="C75" s="282"/>
      <c r="D75" s="283"/>
      <c r="E75" s="283"/>
      <c r="F75" s="283"/>
      <c r="G75" s="283"/>
      <c r="H75" s="283"/>
      <c r="I75" s="284"/>
    </row>
    <row r="76" spans="1:9" x14ac:dyDescent="0.3">
      <c r="A76" s="152"/>
      <c r="C76" s="282"/>
      <c r="D76" s="283"/>
      <c r="E76" s="283"/>
      <c r="F76" s="283"/>
      <c r="G76" s="283"/>
      <c r="H76" s="283"/>
      <c r="I76" s="284"/>
    </row>
    <row r="77" spans="1:9" ht="15" thickBot="1" x14ac:dyDescent="0.35">
      <c r="A77" s="152"/>
      <c r="C77" s="285"/>
      <c r="D77" s="286"/>
      <c r="E77" s="286"/>
      <c r="F77" s="286"/>
      <c r="G77" s="286"/>
      <c r="H77" s="286"/>
      <c r="I77" s="287"/>
    </row>
    <row r="78" spans="1:9" ht="15" thickBot="1" x14ac:dyDescent="0.35">
      <c r="A78" s="152" t="str">
        <f>IF(I84&gt;0,"YES","NO")</f>
        <v>NO</v>
      </c>
      <c r="C78" s="42" t="s">
        <v>111</v>
      </c>
      <c r="D78" s="43" t="s">
        <v>46</v>
      </c>
      <c r="E78" s="43" t="s">
        <v>44</v>
      </c>
      <c r="F78" s="43" t="s">
        <v>67</v>
      </c>
      <c r="G78" s="43" t="s">
        <v>68</v>
      </c>
      <c r="H78" s="93" t="s">
        <v>43</v>
      </c>
      <c r="I78" s="109" t="s">
        <v>1</v>
      </c>
    </row>
    <row r="79" spans="1:9" x14ac:dyDescent="0.3">
      <c r="A79" s="152" t="str">
        <f t="shared" ref="A79:A84" si="7">IF(I79&gt;0,"YES","NO")</f>
        <v>NO</v>
      </c>
      <c r="C79" s="1"/>
      <c r="D79" s="2"/>
      <c r="E79" s="22"/>
      <c r="F79" s="25"/>
      <c r="G79" s="62"/>
      <c r="H79" s="27"/>
      <c r="I79" s="162">
        <f>ROUND((IFERROR(((E79/12)*G79)*H79,0)),2)</f>
        <v>0</v>
      </c>
    </row>
    <row r="80" spans="1:9" x14ac:dyDescent="0.3">
      <c r="A80" s="152" t="str">
        <f t="shared" si="7"/>
        <v>NO</v>
      </c>
      <c r="C80" s="1"/>
      <c r="D80" s="2"/>
      <c r="E80" s="22"/>
      <c r="F80" s="72"/>
      <c r="G80" s="71"/>
      <c r="H80" s="27"/>
      <c r="I80" s="162">
        <f>ROUND((IFERROR(((E80/12)*G80)*H80,0)),2)</f>
        <v>0</v>
      </c>
    </row>
    <row r="81" spans="1:9" x14ac:dyDescent="0.3">
      <c r="A81" s="152" t="str">
        <f t="shared" si="7"/>
        <v>NO</v>
      </c>
      <c r="C81" s="1"/>
      <c r="D81" s="2"/>
      <c r="E81" s="22"/>
      <c r="F81" s="72"/>
      <c r="G81" s="71"/>
      <c r="H81" s="27"/>
      <c r="I81" s="162">
        <f>ROUND((IFERROR(((E81/12)*G81)*H81,0)),2)</f>
        <v>0</v>
      </c>
    </row>
    <row r="82" spans="1:9" x14ac:dyDescent="0.3">
      <c r="A82" s="152" t="str">
        <f t="shared" si="7"/>
        <v>NO</v>
      </c>
      <c r="C82" s="1"/>
      <c r="D82" s="2"/>
      <c r="E82" s="22"/>
      <c r="F82" s="72"/>
      <c r="G82" s="71"/>
      <c r="H82" s="27"/>
      <c r="I82" s="162">
        <f>ROUND((IFERROR(((E82/12)*G82)*H82,0)),2)</f>
        <v>0</v>
      </c>
    </row>
    <row r="83" spans="1:9" ht="15" thickBot="1" x14ac:dyDescent="0.35">
      <c r="A83" s="152" t="str">
        <f t="shared" si="7"/>
        <v>NO</v>
      </c>
      <c r="C83" s="1"/>
      <c r="D83" s="2"/>
      <c r="E83" s="22"/>
      <c r="F83" s="72"/>
      <c r="G83" s="71"/>
      <c r="H83" s="27"/>
      <c r="I83" s="162">
        <f>ROUND((IFERROR(((E83/12)*G83)*H83,0)),2)</f>
        <v>0</v>
      </c>
    </row>
    <row r="84" spans="1:9" ht="16.8" thickTop="1" thickBot="1" x14ac:dyDescent="0.35">
      <c r="A84" s="152" t="str">
        <f t="shared" si="7"/>
        <v>NO</v>
      </c>
      <c r="C84" s="251" t="s">
        <v>90</v>
      </c>
      <c r="D84" s="252"/>
      <c r="E84" s="252"/>
      <c r="F84" s="252"/>
      <c r="G84" s="252"/>
      <c r="H84" s="253"/>
      <c r="I84" s="172">
        <f>SUM(I79:I83)</f>
        <v>0</v>
      </c>
    </row>
    <row r="85" spans="1:9" ht="15" thickBot="1" x14ac:dyDescent="0.35">
      <c r="A85" s="152" t="str">
        <f>IF(I91&gt;0,"YES","NO")</f>
        <v>NO</v>
      </c>
      <c r="C85" s="42" t="s">
        <v>111</v>
      </c>
      <c r="D85" s="43" t="s">
        <v>46</v>
      </c>
      <c r="E85" s="43" t="str">
        <f>IF('!!COMPLETE FIRST!!'!$E$11="YES","","100% Annual Fringe Cost")</f>
        <v>100% Annual Fringe Cost</v>
      </c>
      <c r="F85" s="43"/>
      <c r="G85" s="43" t="str">
        <f>IF('!!COMPLETE FIRST!!'!$E$11="YES","Fringe Rate %","")</f>
        <v/>
      </c>
      <c r="H85" s="93"/>
      <c r="I85" s="95" t="s">
        <v>1</v>
      </c>
    </row>
    <row r="86" spans="1:9" x14ac:dyDescent="0.3">
      <c r="A86" s="152" t="str">
        <f t="shared" ref="A86:A91" si="8">IF(I86&gt;0,"YES","NO")</f>
        <v>NO</v>
      </c>
      <c r="C86" s="191" t="str">
        <f t="shared" ref="C86:D90" si="9">IF(C79="","",C79)</f>
        <v/>
      </c>
      <c r="D86" s="192" t="str">
        <f t="shared" si="9"/>
        <v/>
      </c>
      <c r="E86" s="22"/>
      <c r="F86" s="84"/>
      <c r="G86" s="62"/>
      <c r="H86" s="85"/>
      <c r="I86" s="96">
        <f>IFERROR(ROUND(IF('!!COMPLETE FIRST!!'!$E$11="yes",(I79*G86),((E86/12)*G79)*H79),2),0)</f>
        <v>0</v>
      </c>
    </row>
    <row r="87" spans="1:9" x14ac:dyDescent="0.3">
      <c r="A87" s="152" t="str">
        <f t="shared" si="8"/>
        <v>NO</v>
      </c>
      <c r="C87" s="83" t="str">
        <f t="shared" si="9"/>
        <v/>
      </c>
      <c r="D87" s="193" t="str">
        <f t="shared" si="9"/>
        <v/>
      </c>
      <c r="E87" s="22"/>
      <c r="F87" s="84"/>
      <c r="G87" s="62"/>
      <c r="H87" s="85"/>
      <c r="I87" s="96">
        <f>IFERROR(ROUND(IF('!!COMPLETE FIRST!!'!$E$11="yes",(I80*G87),((E87/12)*G80)*H80),2),0)</f>
        <v>0</v>
      </c>
    </row>
    <row r="88" spans="1:9" x14ac:dyDescent="0.3">
      <c r="A88" s="152" t="str">
        <f t="shared" si="8"/>
        <v>NO</v>
      </c>
      <c r="C88" s="83" t="str">
        <f t="shared" si="9"/>
        <v/>
      </c>
      <c r="D88" s="193" t="str">
        <f t="shared" si="9"/>
        <v/>
      </c>
      <c r="E88" s="22"/>
      <c r="F88" s="84"/>
      <c r="G88" s="62"/>
      <c r="H88" s="85"/>
      <c r="I88" s="96">
        <f>IFERROR(ROUND(IF('!!COMPLETE FIRST!!'!$E$11="yes",(I81*G88),((E88/12)*G81)*H81),2),0)</f>
        <v>0</v>
      </c>
    </row>
    <row r="89" spans="1:9" x14ac:dyDescent="0.3">
      <c r="A89" s="152" t="str">
        <f t="shared" si="8"/>
        <v>NO</v>
      </c>
      <c r="C89" s="83" t="str">
        <f t="shared" si="9"/>
        <v/>
      </c>
      <c r="D89" s="193" t="str">
        <f t="shared" si="9"/>
        <v/>
      </c>
      <c r="E89" s="22"/>
      <c r="F89" s="84"/>
      <c r="G89" s="62"/>
      <c r="H89" s="85"/>
      <c r="I89" s="96">
        <f>IFERROR(ROUND(IF('!!COMPLETE FIRST!!'!$E$11="yes",(I82*G89),((E89/12)*G82)*H82),2),0)</f>
        <v>0</v>
      </c>
    </row>
    <row r="90" spans="1:9" ht="15" thickBot="1" x14ac:dyDescent="0.35">
      <c r="A90" s="152" t="str">
        <f t="shared" si="8"/>
        <v>NO</v>
      </c>
      <c r="C90" s="194" t="str">
        <f t="shared" si="9"/>
        <v/>
      </c>
      <c r="D90" s="195" t="str">
        <f t="shared" si="9"/>
        <v/>
      </c>
      <c r="E90" s="22"/>
      <c r="F90" s="84"/>
      <c r="G90" s="62"/>
      <c r="H90" s="85"/>
      <c r="I90" s="96">
        <f>IFERROR(ROUND(IF('!!COMPLETE FIRST!!'!$E$11="yes",(I83*G90),((E90/12)*G83)*H83),2),0)</f>
        <v>0</v>
      </c>
    </row>
    <row r="91" spans="1:9" ht="16.8" thickTop="1" thickBot="1" x14ac:dyDescent="0.35">
      <c r="A91" s="152" t="str">
        <f t="shared" si="8"/>
        <v>NO</v>
      </c>
      <c r="C91" s="251" t="s">
        <v>91</v>
      </c>
      <c r="D91" s="252"/>
      <c r="E91" s="252"/>
      <c r="F91" s="252"/>
      <c r="G91" s="252"/>
      <c r="H91" s="253"/>
      <c r="I91" s="172">
        <f>SUM(I86:I90)</f>
        <v>0</v>
      </c>
    </row>
    <row r="92" spans="1:9" ht="15" thickBot="1" x14ac:dyDescent="0.35">
      <c r="A92" s="152" t="str">
        <f>IF(I104&gt;0,"YES","NO")</f>
        <v>NO</v>
      </c>
      <c r="C92" s="42" t="s">
        <v>62</v>
      </c>
      <c r="D92" s="43" t="s">
        <v>78</v>
      </c>
      <c r="E92" s="277" t="s">
        <v>82</v>
      </c>
      <c r="F92" s="278"/>
      <c r="G92" s="278"/>
      <c r="H92" s="278"/>
      <c r="I92" s="109"/>
    </row>
    <row r="93" spans="1:9" x14ac:dyDescent="0.3">
      <c r="A93" s="152" t="str">
        <f t="shared" ref="A93:A105" si="10">IF(I93&gt;0,"YES","NO")</f>
        <v>NO</v>
      </c>
      <c r="C93" s="1"/>
      <c r="D93" s="74">
        <v>0</v>
      </c>
      <c r="E93" s="290"/>
      <c r="F93" s="291"/>
      <c r="G93" s="291"/>
      <c r="H93" s="291"/>
      <c r="I93" s="96">
        <f>D93</f>
        <v>0</v>
      </c>
    </row>
    <row r="94" spans="1:9" x14ac:dyDescent="0.3">
      <c r="A94" s="152" t="str">
        <f t="shared" si="10"/>
        <v>NO</v>
      </c>
      <c r="C94" s="1"/>
      <c r="D94" s="74">
        <v>0</v>
      </c>
      <c r="E94" s="288"/>
      <c r="F94" s="289"/>
      <c r="G94" s="289"/>
      <c r="H94" s="289"/>
      <c r="I94" s="96">
        <f t="shared" ref="I94:I102" si="11">D94</f>
        <v>0</v>
      </c>
    </row>
    <row r="95" spans="1:9" x14ac:dyDescent="0.3">
      <c r="A95" s="152" t="str">
        <f t="shared" si="10"/>
        <v>NO</v>
      </c>
      <c r="C95" s="1"/>
      <c r="D95" s="74">
        <v>0</v>
      </c>
      <c r="E95" s="288"/>
      <c r="F95" s="289"/>
      <c r="G95" s="289"/>
      <c r="H95" s="289"/>
      <c r="I95" s="96">
        <f t="shared" si="11"/>
        <v>0</v>
      </c>
    </row>
    <row r="96" spans="1:9" x14ac:dyDescent="0.3">
      <c r="A96" s="152" t="str">
        <f t="shared" si="10"/>
        <v>NO</v>
      </c>
      <c r="C96" s="1"/>
      <c r="D96" s="74">
        <v>0</v>
      </c>
      <c r="E96" s="288"/>
      <c r="F96" s="289"/>
      <c r="G96" s="289"/>
      <c r="H96" s="289"/>
      <c r="I96" s="96">
        <f t="shared" si="11"/>
        <v>0</v>
      </c>
    </row>
    <row r="97" spans="1:12" x14ac:dyDescent="0.3">
      <c r="A97" s="152" t="str">
        <f t="shared" si="10"/>
        <v>NO</v>
      </c>
      <c r="C97" s="1"/>
      <c r="D97" s="74">
        <v>0</v>
      </c>
      <c r="E97" s="288"/>
      <c r="F97" s="289"/>
      <c r="G97" s="289"/>
      <c r="H97" s="289"/>
      <c r="I97" s="96">
        <f t="shared" si="11"/>
        <v>0</v>
      </c>
    </row>
    <row r="98" spans="1:12" x14ac:dyDescent="0.3">
      <c r="A98" s="152" t="str">
        <f t="shared" si="10"/>
        <v>NO</v>
      </c>
      <c r="C98" s="1"/>
      <c r="D98" s="74">
        <v>0</v>
      </c>
      <c r="E98" s="288"/>
      <c r="F98" s="289"/>
      <c r="G98" s="289"/>
      <c r="H98" s="289"/>
      <c r="I98" s="96">
        <f t="shared" si="11"/>
        <v>0</v>
      </c>
    </row>
    <row r="99" spans="1:12" x14ac:dyDescent="0.3">
      <c r="A99" s="152" t="str">
        <f t="shared" si="10"/>
        <v>NO</v>
      </c>
      <c r="C99" s="1"/>
      <c r="D99" s="74">
        <v>0</v>
      </c>
      <c r="E99" s="288"/>
      <c r="F99" s="289"/>
      <c r="G99" s="289"/>
      <c r="H99" s="289"/>
      <c r="I99" s="96">
        <f t="shared" si="11"/>
        <v>0</v>
      </c>
    </row>
    <row r="100" spans="1:12" x14ac:dyDescent="0.3">
      <c r="A100" s="152" t="str">
        <f t="shared" si="10"/>
        <v>NO</v>
      </c>
      <c r="C100" s="1"/>
      <c r="D100" s="74">
        <v>0</v>
      </c>
      <c r="E100" s="288"/>
      <c r="F100" s="289"/>
      <c r="G100" s="289"/>
      <c r="H100" s="289"/>
      <c r="I100" s="96">
        <f t="shared" si="11"/>
        <v>0</v>
      </c>
    </row>
    <row r="101" spans="1:12" x14ac:dyDescent="0.3">
      <c r="A101" s="152" t="str">
        <f t="shared" si="10"/>
        <v>NO</v>
      </c>
      <c r="C101" s="46"/>
      <c r="D101" s="75">
        <v>0</v>
      </c>
      <c r="E101" s="288"/>
      <c r="F101" s="289"/>
      <c r="G101" s="289"/>
      <c r="H101" s="289"/>
      <c r="I101" s="96">
        <f t="shared" si="11"/>
        <v>0</v>
      </c>
    </row>
    <row r="102" spans="1:12" ht="15" thickBot="1" x14ac:dyDescent="0.35">
      <c r="A102" s="152" t="str">
        <f t="shared" si="10"/>
        <v>NO</v>
      </c>
      <c r="C102" s="1"/>
      <c r="D102" s="74">
        <v>0</v>
      </c>
      <c r="E102" s="288"/>
      <c r="F102" s="289"/>
      <c r="G102" s="289"/>
      <c r="H102" s="289"/>
      <c r="I102" s="96">
        <f t="shared" si="11"/>
        <v>0</v>
      </c>
    </row>
    <row r="103" spans="1:12" ht="15" thickBot="1" x14ac:dyDescent="0.35">
      <c r="A103" s="152" t="str">
        <f t="shared" si="10"/>
        <v>NO</v>
      </c>
      <c r="C103" s="203" t="s">
        <v>112</v>
      </c>
      <c r="D103" s="204"/>
      <c r="E103" s="245" t="s">
        <v>113</v>
      </c>
      <c r="F103" s="246"/>
      <c r="G103" s="246"/>
      <c r="H103" s="247"/>
      <c r="I103" s="205">
        <f>D103*(I46+I58)</f>
        <v>0</v>
      </c>
    </row>
    <row r="104" spans="1:12" ht="16.8" thickTop="1" thickBot="1" x14ac:dyDescent="0.35">
      <c r="A104" s="152" t="str">
        <f t="shared" si="10"/>
        <v>NO</v>
      </c>
      <c r="C104" s="251" t="s">
        <v>92</v>
      </c>
      <c r="D104" s="252"/>
      <c r="E104" s="252"/>
      <c r="F104" s="252"/>
      <c r="G104" s="252"/>
      <c r="H104" s="253"/>
      <c r="I104" s="172">
        <f>SUM(I93:I103)</f>
        <v>0</v>
      </c>
    </row>
    <row r="105" spans="1:12" ht="15.6" x14ac:dyDescent="0.3">
      <c r="A105" s="152" t="str">
        <f t="shared" si="10"/>
        <v>YES</v>
      </c>
      <c r="C105" s="238" t="str">
        <f>IF('!!COMPLETE FIRST!!'!$F$5=KEY!G3,"Cost Allocation Subtotal","")</f>
        <v/>
      </c>
      <c r="D105" s="239"/>
      <c r="E105" s="239"/>
      <c r="F105" s="239"/>
      <c r="G105" s="239"/>
      <c r="H105" s="240"/>
      <c r="I105" s="110" t="str">
        <f>IF('!!COMPLETE FIRST!!'!F5=KEY!G3,SUM(I84,I91,I104),IF('!!COMPLETE FIRST!!'!F5=KEY!G6,SUM(I84,I91,I104),""))</f>
        <v/>
      </c>
    </row>
    <row r="106" spans="1:12" ht="15.6" x14ac:dyDescent="0.3">
      <c r="A106" s="152"/>
      <c r="C106" s="265" t="str">
        <f>IF('!!COMPLETE FIRST!!'!$F$5=KEY!G2,"Negotiated Indirect Cost Rate","")</f>
        <v/>
      </c>
      <c r="D106" s="266"/>
      <c r="E106" s="266"/>
      <c r="F106" s="266"/>
      <c r="G106" s="266"/>
      <c r="H106" s="269"/>
      <c r="I106" s="111" t="str">
        <f>IF('!!COMPLETE FIRST!!'!F5=KEY!G2,IF('!!COMPLETE FIRST!!'!$E$7&gt;=0.1,($I$72-$I$71)*0.1,($I$72-$I$71)*'!!COMPLETE FIRST!!'!$E$7),"")</f>
        <v/>
      </c>
    </row>
    <row r="107" spans="1:12" ht="15.6" x14ac:dyDescent="0.3">
      <c r="A107" s="152"/>
      <c r="C107" s="265" t="str">
        <f>IF('!!COMPLETE FIRST!!'!F5=KEY!G4,"10% De Minimis Rate","")</f>
        <v/>
      </c>
      <c r="D107" s="266"/>
      <c r="E107" s="266"/>
      <c r="F107" s="266"/>
      <c r="G107" s="266"/>
      <c r="H107" s="269"/>
      <c r="I107" s="111" t="str">
        <f>IF('!!COMPLETE FIRST!!'!$F$5=KEY!$G$4,(SUM(I72-I71)*0.1),"")</f>
        <v/>
      </c>
      <c r="L107" s="124"/>
    </row>
    <row r="108" spans="1:12" ht="16.2" thickBot="1" x14ac:dyDescent="0.35">
      <c r="A108" s="152"/>
      <c r="C108" s="265" t="s">
        <v>65</v>
      </c>
      <c r="D108" s="266"/>
      <c r="E108" s="266"/>
      <c r="F108" s="266"/>
      <c r="G108" s="266"/>
      <c r="H108" s="266"/>
      <c r="I108" s="103">
        <f>SUM(I105:I107)</f>
        <v>0</v>
      </c>
    </row>
    <row r="109" spans="1:12" ht="18.600000000000001" thickBot="1" x14ac:dyDescent="0.35">
      <c r="A109" s="152"/>
      <c r="C109" s="267" t="s">
        <v>66</v>
      </c>
      <c r="D109" s="268"/>
      <c r="E109" s="268"/>
      <c r="F109" s="268"/>
      <c r="G109" s="268"/>
      <c r="H109" s="268"/>
      <c r="I109" s="112">
        <f>I108+I72</f>
        <v>0</v>
      </c>
    </row>
    <row r="110" spans="1:12" ht="15" thickBot="1" x14ac:dyDescent="0.35">
      <c r="A110" s="152"/>
      <c r="C110" s="133"/>
      <c r="D110" s="133"/>
      <c r="E110" s="133"/>
      <c r="F110" s="133"/>
      <c r="G110" s="133"/>
      <c r="H110" s="113"/>
      <c r="I110" s="146"/>
    </row>
    <row r="111" spans="1:12" ht="15" thickBot="1" x14ac:dyDescent="0.35">
      <c r="A111" s="152"/>
      <c r="C111" s="134"/>
      <c r="D111" s="135"/>
      <c r="E111" s="134"/>
      <c r="F111" s="136"/>
      <c r="G111" s="137"/>
      <c r="H111" s="138" t="s">
        <v>83</v>
      </c>
      <c r="I111" s="131">
        <f>IFERROR(I108/I72,0)</f>
        <v>0</v>
      </c>
    </row>
    <row r="112" spans="1:12" x14ac:dyDescent="0.3">
      <c r="A112" s="152"/>
      <c r="C112" s="114"/>
      <c r="D112" s="114"/>
      <c r="E112" s="114"/>
      <c r="F112" s="114"/>
      <c r="G112" s="114"/>
      <c r="H112" s="114"/>
      <c r="I112" s="114"/>
      <c r="J112" s="114"/>
    </row>
    <row r="113" spans="1:15" x14ac:dyDescent="0.3">
      <c r="A113" s="152"/>
      <c r="C113" s="123"/>
      <c r="D113" s="270" t="s">
        <v>15</v>
      </c>
      <c r="E113" s="271"/>
      <c r="F113" s="271"/>
      <c r="G113" s="271"/>
      <c r="H113" s="272"/>
      <c r="I113" s="139"/>
      <c r="J113" s="114"/>
    </row>
    <row r="114" spans="1:15" x14ac:dyDescent="0.3">
      <c r="A114" s="152"/>
      <c r="C114" s="123"/>
      <c r="D114" s="270" t="s">
        <v>13</v>
      </c>
      <c r="E114" s="271"/>
      <c r="F114" s="271"/>
      <c r="G114" s="271"/>
      <c r="H114" s="272"/>
      <c r="I114" s="139"/>
      <c r="J114" s="114"/>
    </row>
    <row r="115" spans="1:15" x14ac:dyDescent="0.3">
      <c r="A115" s="152"/>
      <c r="C115" s="123"/>
      <c r="D115" s="270" t="s">
        <v>14</v>
      </c>
      <c r="E115" s="271"/>
      <c r="F115" s="271"/>
      <c r="G115" s="271"/>
      <c r="H115" s="272"/>
      <c r="I115" s="139"/>
      <c r="J115" s="114"/>
    </row>
    <row r="116" spans="1:15" x14ac:dyDescent="0.3">
      <c r="A116" s="152"/>
    </row>
    <row r="117" spans="1:15" ht="15" thickBot="1" x14ac:dyDescent="0.35">
      <c r="A117" s="152"/>
    </row>
    <row r="118" spans="1:15" ht="18.600000000000001" thickBot="1" x14ac:dyDescent="0.35">
      <c r="A118" s="152" t="str">
        <f>A119</f>
        <v>NO</v>
      </c>
      <c r="C118" s="144" t="s">
        <v>84</v>
      </c>
      <c r="D118" s="232" t="s">
        <v>85</v>
      </c>
      <c r="E118" s="233"/>
      <c r="F118" s="233"/>
      <c r="G118" s="233"/>
      <c r="H118" s="233"/>
      <c r="I118" s="143"/>
    </row>
    <row r="119" spans="1:15" x14ac:dyDescent="0.3">
      <c r="A119" s="152" t="str">
        <f>IF(C119=0,"NO","YES")</f>
        <v>NO</v>
      </c>
      <c r="C119" s="73"/>
      <c r="D119" s="234"/>
      <c r="E119" s="235"/>
      <c r="F119" s="235"/>
      <c r="G119" s="235"/>
      <c r="H119" s="236"/>
      <c r="I119" s="115"/>
    </row>
    <row r="120" spans="1:15" x14ac:dyDescent="0.3">
      <c r="A120" s="152" t="str">
        <f>A119</f>
        <v>NO</v>
      </c>
      <c r="C120" s="116"/>
      <c r="D120" s="226"/>
      <c r="E120" s="227"/>
      <c r="F120" s="227"/>
      <c r="G120" s="227"/>
      <c r="H120" s="228"/>
      <c r="I120" s="115"/>
      <c r="O120" s="145"/>
    </row>
    <row r="121" spans="1:15" x14ac:dyDescent="0.3">
      <c r="A121" s="152" t="str">
        <f t="shared" ref="A121:A184" si="12">A120</f>
        <v>NO</v>
      </c>
      <c r="C121" s="116"/>
      <c r="D121" s="229"/>
      <c r="E121" s="230"/>
      <c r="F121" s="230"/>
      <c r="G121" s="230"/>
      <c r="H121" s="231"/>
      <c r="I121" s="115"/>
    </row>
    <row r="122" spans="1:15" x14ac:dyDescent="0.3">
      <c r="A122" s="152" t="str">
        <f t="shared" si="12"/>
        <v>NO</v>
      </c>
      <c r="C122" s="117"/>
      <c r="D122" s="118"/>
      <c r="E122" s="118"/>
      <c r="F122" s="118"/>
      <c r="G122" s="118"/>
      <c r="H122" s="118"/>
      <c r="I122" s="119"/>
    </row>
    <row r="123" spans="1:15" x14ac:dyDescent="0.3">
      <c r="A123" s="152" t="str">
        <f>IF(C123=0,"NO","YES")</f>
        <v>NO</v>
      </c>
      <c r="C123" s="73"/>
      <c r="D123" s="223"/>
      <c r="E123" s="224"/>
      <c r="F123" s="224"/>
      <c r="G123" s="224"/>
      <c r="H123" s="225"/>
      <c r="I123" s="115"/>
    </row>
    <row r="124" spans="1:15" x14ac:dyDescent="0.3">
      <c r="A124" s="152" t="str">
        <f t="shared" si="12"/>
        <v>NO</v>
      </c>
      <c r="C124" s="116"/>
      <c r="D124" s="226"/>
      <c r="E124" s="227"/>
      <c r="F124" s="227"/>
      <c r="G124" s="227"/>
      <c r="H124" s="228"/>
      <c r="I124" s="115"/>
    </row>
    <row r="125" spans="1:15" x14ac:dyDescent="0.3">
      <c r="A125" s="152" t="str">
        <f t="shared" si="12"/>
        <v>NO</v>
      </c>
      <c r="C125" s="116"/>
      <c r="D125" s="229"/>
      <c r="E125" s="230"/>
      <c r="F125" s="230"/>
      <c r="G125" s="230"/>
      <c r="H125" s="231"/>
      <c r="I125" s="115"/>
    </row>
    <row r="126" spans="1:15" x14ac:dyDescent="0.3">
      <c r="A126" s="152" t="str">
        <f t="shared" si="12"/>
        <v>NO</v>
      </c>
      <c r="C126" s="117"/>
      <c r="D126" s="118"/>
      <c r="E126" s="118"/>
      <c r="F126" s="118"/>
      <c r="G126" s="118"/>
      <c r="H126" s="118"/>
      <c r="I126" s="119"/>
    </row>
    <row r="127" spans="1:15" x14ac:dyDescent="0.3">
      <c r="A127" s="152" t="str">
        <f>IF(C127=0,"NO","YES")</f>
        <v>NO</v>
      </c>
      <c r="C127" s="73"/>
      <c r="D127" s="223"/>
      <c r="E127" s="224"/>
      <c r="F127" s="224"/>
      <c r="G127" s="224"/>
      <c r="H127" s="225"/>
      <c r="I127" s="115"/>
    </row>
    <row r="128" spans="1:15" x14ac:dyDescent="0.3">
      <c r="A128" s="152" t="str">
        <f t="shared" si="12"/>
        <v>NO</v>
      </c>
      <c r="C128" s="116"/>
      <c r="D128" s="226"/>
      <c r="E128" s="227"/>
      <c r="F128" s="227"/>
      <c r="G128" s="227"/>
      <c r="H128" s="228"/>
      <c r="I128" s="115"/>
    </row>
    <row r="129" spans="1:9" x14ac:dyDescent="0.3">
      <c r="A129" s="152" t="str">
        <f t="shared" si="12"/>
        <v>NO</v>
      </c>
      <c r="C129" s="116"/>
      <c r="D129" s="229"/>
      <c r="E129" s="230"/>
      <c r="F129" s="230"/>
      <c r="G129" s="230"/>
      <c r="H129" s="231"/>
      <c r="I129" s="115"/>
    </row>
    <row r="130" spans="1:9" x14ac:dyDescent="0.3">
      <c r="A130" s="152" t="str">
        <f t="shared" si="12"/>
        <v>NO</v>
      </c>
      <c r="C130" s="117"/>
      <c r="D130" s="118"/>
      <c r="E130" s="118"/>
      <c r="F130" s="118"/>
      <c r="G130" s="118"/>
      <c r="H130" s="118"/>
      <c r="I130" s="119"/>
    </row>
    <row r="131" spans="1:9" x14ac:dyDescent="0.3">
      <c r="A131" s="152" t="str">
        <f>IF(C131=0,"NO","YES")</f>
        <v>NO</v>
      </c>
      <c r="C131" s="73"/>
      <c r="D131" s="223"/>
      <c r="E131" s="224"/>
      <c r="F131" s="224"/>
      <c r="G131" s="224"/>
      <c r="H131" s="225"/>
      <c r="I131" s="115"/>
    </row>
    <row r="132" spans="1:9" x14ac:dyDescent="0.3">
      <c r="A132" s="152" t="str">
        <f t="shared" si="12"/>
        <v>NO</v>
      </c>
      <c r="C132" s="116"/>
      <c r="D132" s="226"/>
      <c r="E132" s="227"/>
      <c r="F132" s="227"/>
      <c r="G132" s="227"/>
      <c r="H132" s="228"/>
      <c r="I132" s="115"/>
    </row>
    <row r="133" spans="1:9" x14ac:dyDescent="0.3">
      <c r="A133" s="152" t="str">
        <f t="shared" si="12"/>
        <v>NO</v>
      </c>
      <c r="C133" s="116"/>
      <c r="D133" s="229"/>
      <c r="E133" s="230"/>
      <c r="F133" s="230"/>
      <c r="G133" s="230"/>
      <c r="H133" s="231"/>
      <c r="I133" s="115"/>
    </row>
    <row r="134" spans="1:9" x14ac:dyDescent="0.3">
      <c r="A134" s="152" t="str">
        <f t="shared" si="12"/>
        <v>NO</v>
      </c>
      <c r="C134" s="117"/>
      <c r="D134" s="118"/>
      <c r="E134" s="118"/>
      <c r="F134" s="118"/>
      <c r="G134" s="118"/>
      <c r="H134" s="118"/>
      <c r="I134" s="119"/>
    </row>
    <row r="135" spans="1:9" x14ac:dyDescent="0.3">
      <c r="A135" s="152" t="str">
        <f>IF(C135=0,"NO","YES")</f>
        <v>NO</v>
      </c>
      <c r="C135" s="73"/>
      <c r="D135" s="223"/>
      <c r="E135" s="224"/>
      <c r="F135" s="224"/>
      <c r="G135" s="224"/>
      <c r="H135" s="225"/>
      <c r="I135" s="115"/>
    </row>
    <row r="136" spans="1:9" x14ac:dyDescent="0.3">
      <c r="A136" s="152" t="str">
        <f t="shared" si="12"/>
        <v>NO</v>
      </c>
      <c r="C136" s="116"/>
      <c r="D136" s="226"/>
      <c r="E136" s="227"/>
      <c r="F136" s="227"/>
      <c r="G136" s="227"/>
      <c r="H136" s="228"/>
      <c r="I136" s="115"/>
    </row>
    <row r="137" spans="1:9" x14ac:dyDescent="0.3">
      <c r="A137" s="152" t="str">
        <f t="shared" si="12"/>
        <v>NO</v>
      </c>
      <c r="C137" s="116"/>
      <c r="D137" s="229"/>
      <c r="E137" s="230"/>
      <c r="F137" s="230"/>
      <c r="G137" s="230"/>
      <c r="H137" s="231"/>
      <c r="I137" s="115"/>
    </row>
    <row r="138" spans="1:9" x14ac:dyDescent="0.3">
      <c r="A138" s="152" t="str">
        <f t="shared" si="12"/>
        <v>NO</v>
      </c>
      <c r="C138" s="117"/>
      <c r="D138" s="118"/>
      <c r="E138" s="118"/>
      <c r="F138" s="118"/>
      <c r="G138" s="118"/>
      <c r="H138" s="118"/>
      <c r="I138" s="119"/>
    </row>
    <row r="139" spans="1:9" x14ac:dyDescent="0.3">
      <c r="A139" s="152" t="str">
        <f>IF(C139=0,"NO","YES")</f>
        <v>NO</v>
      </c>
      <c r="C139" s="73"/>
      <c r="D139" s="223"/>
      <c r="E139" s="224"/>
      <c r="F139" s="224"/>
      <c r="G139" s="224"/>
      <c r="H139" s="225"/>
      <c r="I139" s="115"/>
    </row>
    <row r="140" spans="1:9" x14ac:dyDescent="0.3">
      <c r="A140" s="152" t="str">
        <f t="shared" si="12"/>
        <v>NO</v>
      </c>
      <c r="C140" s="116"/>
      <c r="D140" s="226"/>
      <c r="E140" s="227"/>
      <c r="F140" s="227"/>
      <c r="G140" s="227"/>
      <c r="H140" s="228"/>
      <c r="I140" s="115"/>
    </row>
    <row r="141" spans="1:9" x14ac:dyDescent="0.3">
      <c r="A141" s="152" t="str">
        <f t="shared" si="12"/>
        <v>NO</v>
      </c>
      <c r="C141" s="116"/>
      <c r="D141" s="229"/>
      <c r="E141" s="230"/>
      <c r="F141" s="230"/>
      <c r="G141" s="230"/>
      <c r="H141" s="231"/>
      <c r="I141" s="115"/>
    </row>
    <row r="142" spans="1:9" x14ac:dyDescent="0.3">
      <c r="A142" s="152" t="str">
        <f t="shared" si="12"/>
        <v>NO</v>
      </c>
      <c r="C142" s="117"/>
      <c r="D142" s="118"/>
      <c r="E142" s="118"/>
      <c r="F142" s="118"/>
      <c r="G142" s="118"/>
      <c r="H142" s="118"/>
      <c r="I142" s="119"/>
    </row>
    <row r="143" spans="1:9" x14ac:dyDescent="0.3">
      <c r="A143" s="152" t="str">
        <f>IF(C143=0,"NO","YES")</f>
        <v>NO</v>
      </c>
      <c r="C143" s="73"/>
      <c r="D143" s="223"/>
      <c r="E143" s="224"/>
      <c r="F143" s="224"/>
      <c r="G143" s="224"/>
      <c r="H143" s="225"/>
      <c r="I143" s="115"/>
    </row>
    <row r="144" spans="1:9" x14ac:dyDescent="0.3">
      <c r="A144" s="152" t="str">
        <f t="shared" si="12"/>
        <v>NO</v>
      </c>
      <c r="C144" s="116"/>
      <c r="D144" s="226"/>
      <c r="E144" s="227"/>
      <c r="F144" s="227"/>
      <c r="G144" s="227"/>
      <c r="H144" s="228"/>
      <c r="I144" s="115"/>
    </row>
    <row r="145" spans="1:9" x14ac:dyDescent="0.3">
      <c r="A145" s="152" t="str">
        <f t="shared" si="12"/>
        <v>NO</v>
      </c>
      <c r="C145" s="116"/>
      <c r="D145" s="229"/>
      <c r="E145" s="230"/>
      <c r="F145" s="230"/>
      <c r="G145" s="230"/>
      <c r="H145" s="231"/>
      <c r="I145" s="115"/>
    </row>
    <row r="146" spans="1:9" x14ac:dyDescent="0.3">
      <c r="A146" s="152" t="str">
        <f t="shared" si="12"/>
        <v>NO</v>
      </c>
      <c r="C146" s="117"/>
      <c r="D146" s="118"/>
      <c r="E146" s="118"/>
      <c r="F146" s="118"/>
      <c r="G146" s="118"/>
      <c r="H146" s="118"/>
      <c r="I146" s="119"/>
    </row>
    <row r="147" spans="1:9" x14ac:dyDescent="0.3">
      <c r="A147" s="152" t="str">
        <f>IF(C147=0,"NO","YES")</f>
        <v>NO</v>
      </c>
      <c r="C147" s="73"/>
      <c r="D147" s="223"/>
      <c r="E147" s="224"/>
      <c r="F147" s="224"/>
      <c r="G147" s="224"/>
      <c r="H147" s="225"/>
      <c r="I147" s="115"/>
    </row>
    <row r="148" spans="1:9" x14ac:dyDescent="0.3">
      <c r="A148" s="152" t="str">
        <f t="shared" si="12"/>
        <v>NO</v>
      </c>
      <c r="C148" s="116"/>
      <c r="D148" s="226"/>
      <c r="E148" s="227"/>
      <c r="F148" s="227"/>
      <c r="G148" s="227"/>
      <c r="H148" s="228"/>
      <c r="I148" s="115"/>
    </row>
    <row r="149" spans="1:9" x14ac:dyDescent="0.3">
      <c r="A149" s="152" t="str">
        <f t="shared" si="12"/>
        <v>NO</v>
      </c>
      <c r="C149" s="116"/>
      <c r="D149" s="229"/>
      <c r="E149" s="230"/>
      <c r="F149" s="230"/>
      <c r="G149" s="230"/>
      <c r="H149" s="231"/>
      <c r="I149" s="115"/>
    </row>
    <row r="150" spans="1:9" x14ac:dyDescent="0.3">
      <c r="A150" s="152" t="str">
        <f t="shared" si="12"/>
        <v>NO</v>
      </c>
      <c r="C150" s="117"/>
      <c r="D150" s="118"/>
      <c r="E150" s="118"/>
      <c r="F150" s="118"/>
      <c r="G150" s="118"/>
      <c r="H150" s="118"/>
      <c r="I150" s="119"/>
    </row>
    <row r="151" spans="1:9" x14ac:dyDescent="0.3">
      <c r="A151" s="152" t="str">
        <f>IF(C151=0,"NO","YES")</f>
        <v>NO</v>
      </c>
      <c r="C151" s="73"/>
      <c r="D151" s="223"/>
      <c r="E151" s="224"/>
      <c r="F151" s="224"/>
      <c r="G151" s="224"/>
      <c r="H151" s="225"/>
      <c r="I151" s="115"/>
    </row>
    <row r="152" spans="1:9" x14ac:dyDescent="0.3">
      <c r="A152" s="152" t="str">
        <f t="shared" si="12"/>
        <v>NO</v>
      </c>
      <c r="C152" s="116"/>
      <c r="D152" s="226"/>
      <c r="E152" s="227"/>
      <c r="F152" s="227"/>
      <c r="G152" s="227"/>
      <c r="H152" s="228"/>
      <c r="I152" s="115"/>
    </row>
    <row r="153" spans="1:9" x14ac:dyDescent="0.3">
      <c r="A153" s="152" t="str">
        <f t="shared" si="12"/>
        <v>NO</v>
      </c>
      <c r="C153" s="116"/>
      <c r="D153" s="229"/>
      <c r="E153" s="230"/>
      <c r="F153" s="230"/>
      <c r="G153" s="230"/>
      <c r="H153" s="231"/>
      <c r="I153" s="115"/>
    </row>
    <row r="154" spans="1:9" x14ac:dyDescent="0.3">
      <c r="A154" s="152" t="str">
        <f t="shared" si="12"/>
        <v>NO</v>
      </c>
      <c r="C154" s="117"/>
      <c r="D154" s="118"/>
      <c r="E154" s="118"/>
      <c r="F154" s="118"/>
      <c r="G154" s="118"/>
      <c r="H154" s="118"/>
      <c r="I154" s="119"/>
    </row>
    <row r="155" spans="1:9" x14ac:dyDescent="0.3">
      <c r="A155" s="152" t="str">
        <f>IF(C155=0,"NO","YES")</f>
        <v>NO</v>
      </c>
      <c r="C155" s="73"/>
      <c r="D155" s="223"/>
      <c r="E155" s="224"/>
      <c r="F155" s="224"/>
      <c r="G155" s="224"/>
      <c r="H155" s="225"/>
      <c r="I155" s="115"/>
    </row>
    <row r="156" spans="1:9" x14ac:dyDescent="0.3">
      <c r="A156" s="152" t="str">
        <f t="shared" si="12"/>
        <v>NO</v>
      </c>
      <c r="C156" s="116"/>
      <c r="D156" s="226"/>
      <c r="E156" s="227"/>
      <c r="F156" s="227"/>
      <c r="G156" s="227"/>
      <c r="H156" s="228"/>
      <c r="I156" s="115"/>
    </row>
    <row r="157" spans="1:9" x14ac:dyDescent="0.3">
      <c r="A157" s="152" t="str">
        <f t="shared" si="12"/>
        <v>NO</v>
      </c>
      <c r="C157" s="116"/>
      <c r="D157" s="229"/>
      <c r="E157" s="230"/>
      <c r="F157" s="230"/>
      <c r="G157" s="230"/>
      <c r="H157" s="231"/>
      <c r="I157" s="115"/>
    </row>
    <row r="158" spans="1:9" x14ac:dyDescent="0.3">
      <c r="A158" s="152" t="str">
        <f t="shared" si="12"/>
        <v>NO</v>
      </c>
      <c r="C158" s="117"/>
      <c r="D158" s="118"/>
      <c r="E158" s="118"/>
      <c r="F158" s="118"/>
      <c r="G158" s="118"/>
      <c r="H158" s="118"/>
      <c r="I158" s="119"/>
    </row>
    <row r="159" spans="1:9" x14ac:dyDescent="0.3">
      <c r="A159" s="152" t="str">
        <f>IF(C159=0,"NO","YES")</f>
        <v>NO</v>
      </c>
      <c r="C159" s="73"/>
      <c r="D159" s="226"/>
      <c r="E159" s="227"/>
      <c r="F159" s="227"/>
      <c r="G159" s="227"/>
      <c r="H159" s="228"/>
      <c r="I159" s="115"/>
    </row>
    <row r="160" spans="1:9" x14ac:dyDescent="0.3">
      <c r="A160" s="152" t="str">
        <f t="shared" si="12"/>
        <v>NO</v>
      </c>
      <c r="C160" s="116"/>
      <c r="D160" s="226"/>
      <c r="E160" s="227"/>
      <c r="F160" s="227"/>
      <c r="G160" s="227"/>
      <c r="H160" s="228"/>
      <c r="I160" s="115"/>
    </row>
    <row r="161" spans="1:9" x14ac:dyDescent="0.3">
      <c r="A161" s="152" t="str">
        <f t="shared" si="12"/>
        <v>NO</v>
      </c>
      <c r="C161" s="116"/>
      <c r="D161" s="229"/>
      <c r="E161" s="230"/>
      <c r="F161" s="230"/>
      <c r="G161" s="230"/>
      <c r="H161" s="231"/>
      <c r="I161" s="115"/>
    </row>
    <row r="162" spans="1:9" x14ac:dyDescent="0.3">
      <c r="A162" s="152" t="str">
        <f t="shared" si="12"/>
        <v>NO</v>
      </c>
      <c r="C162" s="117"/>
      <c r="D162" s="118"/>
      <c r="E162" s="118"/>
      <c r="F162" s="118"/>
      <c r="G162" s="118"/>
      <c r="H162" s="118"/>
      <c r="I162" s="119"/>
    </row>
    <row r="163" spans="1:9" x14ac:dyDescent="0.3">
      <c r="A163" s="152" t="str">
        <f>IF(C163=0,"NO","YES")</f>
        <v>NO</v>
      </c>
      <c r="C163" s="73"/>
      <c r="D163" s="223"/>
      <c r="E163" s="224"/>
      <c r="F163" s="224"/>
      <c r="G163" s="224"/>
      <c r="H163" s="225"/>
      <c r="I163" s="115"/>
    </row>
    <row r="164" spans="1:9" x14ac:dyDescent="0.3">
      <c r="A164" s="152" t="str">
        <f t="shared" si="12"/>
        <v>NO</v>
      </c>
      <c r="C164" s="116"/>
      <c r="D164" s="226"/>
      <c r="E164" s="227"/>
      <c r="F164" s="227"/>
      <c r="G164" s="227"/>
      <c r="H164" s="228"/>
      <c r="I164" s="115"/>
    </row>
    <row r="165" spans="1:9" x14ac:dyDescent="0.3">
      <c r="A165" s="152" t="str">
        <f t="shared" si="12"/>
        <v>NO</v>
      </c>
      <c r="C165" s="116"/>
      <c r="D165" s="229"/>
      <c r="E165" s="230"/>
      <c r="F165" s="230"/>
      <c r="G165" s="230"/>
      <c r="H165" s="231"/>
      <c r="I165" s="115"/>
    </row>
    <row r="166" spans="1:9" x14ac:dyDescent="0.3">
      <c r="A166" s="152" t="str">
        <f t="shared" si="12"/>
        <v>NO</v>
      </c>
      <c r="C166" s="117"/>
      <c r="D166" s="118"/>
      <c r="E166" s="118"/>
      <c r="F166" s="118"/>
      <c r="G166" s="118"/>
      <c r="H166" s="118"/>
      <c r="I166" s="119"/>
    </row>
    <row r="167" spans="1:9" x14ac:dyDescent="0.3">
      <c r="A167" s="152" t="str">
        <f>IF(C167=0,"NO","YES")</f>
        <v>NO</v>
      </c>
      <c r="C167" s="73"/>
      <c r="D167" s="223"/>
      <c r="E167" s="224"/>
      <c r="F167" s="224"/>
      <c r="G167" s="224"/>
      <c r="H167" s="225"/>
      <c r="I167" s="115"/>
    </row>
    <row r="168" spans="1:9" x14ac:dyDescent="0.3">
      <c r="A168" s="152" t="str">
        <f t="shared" si="12"/>
        <v>NO</v>
      </c>
      <c r="C168" s="116"/>
      <c r="D168" s="226"/>
      <c r="E168" s="227"/>
      <c r="F168" s="227"/>
      <c r="G168" s="227"/>
      <c r="H168" s="228"/>
      <c r="I168" s="115"/>
    </row>
    <row r="169" spans="1:9" x14ac:dyDescent="0.3">
      <c r="A169" s="152" t="str">
        <f t="shared" si="12"/>
        <v>NO</v>
      </c>
      <c r="C169" s="116"/>
      <c r="D169" s="229"/>
      <c r="E169" s="230"/>
      <c r="F169" s="230"/>
      <c r="G169" s="230"/>
      <c r="H169" s="231"/>
      <c r="I169" s="115"/>
    </row>
    <row r="170" spans="1:9" x14ac:dyDescent="0.3">
      <c r="A170" s="152" t="str">
        <f t="shared" si="12"/>
        <v>NO</v>
      </c>
      <c r="C170" s="117"/>
      <c r="D170" s="118"/>
      <c r="E170" s="118"/>
      <c r="F170" s="118"/>
      <c r="G170" s="118"/>
      <c r="H170" s="118"/>
      <c r="I170" s="119"/>
    </row>
    <row r="171" spans="1:9" x14ac:dyDescent="0.3">
      <c r="A171" s="152" t="str">
        <f>IF(C171=0,"NO","YES")</f>
        <v>NO</v>
      </c>
      <c r="C171" s="73"/>
      <c r="D171" s="223"/>
      <c r="E171" s="224"/>
      <c r="F171" s="224"/>
      <c r="G171" s="224"/>
      <c r="H171" s="225"/>
      <c r="I171" s="115"/>
    </row>
    <row r="172" spans="1:9" x14ac:dyDescent="0.3">
      <c r="A172" s="152" t="str">
        <f t="shared" si="12"/>
        <v>NO</v>
      </c>
      <c r="C172" s="116"/>
      <c r="D172" s="226"/>
      <c r="E172" s="227"/>
      <c r="F172" s="227"/>
      <c r="G172" s="227"/>
      <c r="H172" s="228"/>
      <c r="I172" s="115"/>
    </row>
    <row r="173" spans="1:9" x14ac:dyDescent="0.3">
      <c r="A173" s="152" t="str">
        <f t="shared" si="12"/>
        <v>NO</v>
      </c>
      <c r="C173" s="116"/>
      <c r="D173" s="229"/>
      <c r="E173" s="230"/>
      <c r="F173" s="230"/>
      <c r="G173" s="230"/>
      <c r="H173" s="231"/>
      <c r="I173" s="115"/>
    </row>
    <row r="174" spans="1:9" x14ac:dyDescent="0.3">
      <c r="A174" s="152" t="str">
        <f t="shared" si="12"/>
        <v>NO</v>
      </c>
      <c r="C174" s="117"/>
      <c r="D174" s="118"/>
      <c r="E174" s="118"/>
      <c r="F174" s="118"/>
      <c r="G174" s="118"/>
      <c r="H174" s="118"/>
      <c r="I174" s="119"/>
    </row>
    <row r="175" spans="1:9" x14ac:dyDescent="0.3">
      <c r="A175" s="152" t="str">
        <f>IF(C175=0,"NO","YES")</f>
        <v>NO</v>
      </c>
      <c r="C175" s="73"/>
      <c r="D175" s="223"/>
      <c r="E175" s="224"/>
      <c r="F175" s="224"/>
      <c r="G175" s="224"/>
      <c r="H175" s="225"/>
      <c r="I175" s="115"/>
    </row>
    <row r="176" spans="1:9" x14ac:dyDescent="0.3">
      <c r="A176" s="152" t="str">
        <f t="shared" si="12"/>
        <v>NO</v>
      </c>
      <c r="C176" s="116"/>
      <c r="D176" s="226"/>
      <c r="E176" s="227"/>
      <c r="F176" s="227"/>
      <c r="G176" s="227"/>
      <c r="H176" s="228"/>
      <c r="I176" s="115"/>
    </row>
    <row r="177" spans="1:9" x14ac:dyDescent="0.3">
      <c r="A177" s="152" t="str">
        <f t="shared" si="12"/>
        <v>NO</v>
      </c>
      <c r="C177" s="116"/>
      <c r="D177" s="229"/>
      <c r="E177" s="230"/>
      <c r="F177" s="230"/>
      <c r="G177" s="230"/>
      <c r="H177" s="231"/>
      <c r="I177" s="115"/>
    </row>
    <row r="178" spans="1:9" x14ac:dyDescent="0.3">
      <c r="A178" s="152" t="str">
        <f t="shared" si="12"/>
        <v>NO</v>
      </c>
      <c r="C178" s="117"/>
      <c r="D178" s="118"/>
      <c r="E178" s="118"/>
      <c r="F178" s="118"/>
      <c r="G178" s="118"/>
      <c r="H178" s="118"/>
      <c r="I178" s="119"/>
    </row>
    <row r="179" spans="1:9" x14ac:dyDescent="0.3">
      <c r="A179" s="152" t="str">
        <f>IF(C179=0,"NO","YES")</f>
        <v>NO</v>
      </c>
      <c r="C179" s="73"/>
      <c r="D179" s="223"/>
      <c r="E179" s="224"/>
      <c r="F179" s="224"/>
      <c r="G179" s="224"/>
      <c r="H179" s="225"/>
      <c r="I179" s="115"/>
    </row>
    <row r="180" spans="1:9" x14ac:dyDescent="0.3">
      <c r="A180" s="152" t="str">
        <f t="shared" si="12"/>
        <v>NO</v>
      </c>
      <c r="C180" s="116"/>
      <c r="D180" s="226"/>
      <c r="E180" s="227"/>
      <c r="F180" s="227"/>
      <c r="G180" s="227"/>
      <c r="H180" s="228"/>
      <c r="I180" s="115"/>
    </row>
    <row r="181" spans="1:9" x14ac:dyDescent="0.3">
      <c r="A181" s="152" t="str">
        <f t="shared" si="12"/>
        <v>NO</v>
      </c>
      <c r="C181" s="116"/>
      <c r="D181" s="229"/>
      <c r="E181" s="230"/>
      <c r="F181" s="230"/>
      <c r="G181" s="230"/>
      <c r="H181" s="231"/>
      <c r="I181" s="115"/>
    </row>
    <row r="182" spans="1:9" x14ac:dyDescent="0.3">
      <c r="A182" s="152" t="str">
        <f t="shared" si="12"/>
        <v>NO</v>
      </c>
      <c r="C182" s="117"/>
      <c r="D182" s="118"/>
      <c r="E182" s="118"/>
      <c r="F182" s="118"/>
      <c r="G182" s="118"/>
      <c r="H182" s="118"/>
      <c r="I182" s="119"/>
    </row>
    <row r="183" spans="1:9" x14ac:dyDescent="0.3">
      <c r="A183" s="152" t="str">
        <f>IF(C183=0,"NO","YES")</f>
        <v>NO</v>
      </c>
      <c r="C183" s="73"/>
      <c r="D183" s="223"/>
      <c r="E183" s="224"/>
      <c r="F183" s="224"/>
      <c r="G183" s="224"/>
      <c r="H183" s="225"/>
      <c r="I183" s="115"/>
    </row>
    <row r="184" spans="1:9" x14ac:dyDescent="0.3">
      <c r="A184" s="152" t="str">
        <f t="shared" si="12"/>
        <v>NO</v>
      </c>
      <c r="C184" s="116"/>
      <c r="D184" s="226"/>
      <c r="E184" s="227"/>
      <c r="F184" s="227"/>
      <c r="G184" s="227"/>
      <c r="H184" s="228"/>
      <c r="I184" s="115"/>
    </row>
    <row r="185" spans="1:9" x14ac:dyDescent="0.3">
      <c r="A185" s="152" t="str">
        <f>A184</f>
        <v>NO</v>
      </c>
      <c r="C185" s="116"/>
      <c r="D185" s="229"/>
      <c r="E185" s="230"/>
      <c r="F185" s="230"/>
      <c r="G185" s="230"/>
      <c r="H185" s="231"/>
      <c r="I185" s="115"/>
    </row>
    <row r="186" spans="1:9" x14ac:dyDescent="0.3">
      <c r="A186" s="152" t="str">
        <f>A185</f>
        <v>NO</v>
      </c>
      <c r="C186" s="117"/>
      <c r="D186" s="118"/>
      <c r="E186" s="118"/>
      <c r="F186" s="118"/>
      <c r="G186" s="118"/>
      <c r="H186" s="118"/>
      <c r="I186" s="119"/>
    </row>
    <row r="187" spans="1:9" x14ac:dyDescent="0.3">
      <c r="A187" s="152" t="str">
        <f>IF(C187=0,"NO","YES")</f>
        <v>NO</v>
      </c>
      <c r="C187" s="174"/>
      <c r="D187" s="223"/>
      <c r="E187" s="224"/>
      <c r="F187" s="224"/>
      <c r="G187" s="224"/>
      <c r="H187" s="225"/>
      <c r="I187" s="175"/>
    </row>
    <row r="188" spans="1:9" x14ac:dyDescent="0.3">
      <c r="A188" s="152" t="str">
        <f>A187</f>
        <v>NO</v>
      </c>
      <c r="C188" s="116"/>
      <c r="D188" s="226"/>
      <c r="E188" s="227"/>
      <c r="F188" s="227"/>
      <c r="G188" s="227"/>
      <c r="H188" s="228"/>
      <c r="I188" s="115"/>
    </row>
    <row r="189" spans="1:9" x14ac:dyDescent="0.3">
      <c r="A189" s="152" t="str">
        <f>A188</f>
        <v>NO</v>
      </c>
      <c r="C189" s="116"/>
      <c r="D189" s="229"/>
      <c r="E189" s="230"/>
      <c r="F189" s="230"/>
      <c r="G189" s="230"/>
      <c r="H189" s="231"/>
      <c r="I189" s="115"/>
    </row>
    <row r="190" spans="1:9" ht="15" thickBot="1" x14ac:dyDescent="0.35">
      <c r="A190" s="152" t="str">
        <f>A189</f>
        <v>NO</v>
      </c>
      <c r="C190" s="120"/>
      <c r="D190" s="121"/>
      <c r="E190" s="121"/>
      <c r="F190" s="121"/>
      <c r="G190" s="121"/>
      <c r="H190" s="121"/>
      <c r="I190" s="122"/>
    </row>
    <row r="191" spans="1:9" ht="15" thickBot="1" x14ac:dyDescent="0.35">
      <c r="A191" s="152"/>
    </row>
    <row r="192" spans="1:9" ht="18.600000000000001" thickBot="1" x14ac:dyDescent="0.35">
      <c r="A192" s="152" t="str">
        <f>A193</f>
        <v>NO</v>
      </c>
      <c r="C192" s="144" t="s">
        <v>84</v>
      </c>
      <c r="D192" s="232" t="s">
        <v>89</v>
      </c>
      <c r="E192" s="233"/>
      <c r="F192" s="233"/>
      <c r="G192" s="233"/>
      <c r="H192" s="233"/>
      <c r="I192" s="143"/>
    </row>
    <row r="193" spans="1:9" x14ac:dyDescent="0.3">
      <c r="A193" s="152" t="str">
        <f>IF(C193=0,"NO","YES")</f>
        <v>NO</v>
      </c>
      <c r="C193" s="73"/>
      <c r="D193" s="234"/>
      <c r="E193" s="235"/>
      <c r="F193" s="235"/>
      <c r="G193" s="235"/>
      <c r="H193" s="236"/>
      <c r="I193" s="115"/>
    </row>
    <row r="194" spans="1:9" x14ac:dyDescent="0.3">
      <c r="A194" s="152" t="str">
        <f>A193</f>
        <v>NO</v>
      </c>
      <c r="C194" s="116"/>
      <c r="D194" s="226"/>
      <c r="E194" s="227"/>
      <c r="F194" s="227"/>
      <c r="G194" s="227"/>
      <c r="H194" s="228"/>
      <c r="I194" s="115"/>
    </row>
    <row r="195" spans="1:9" x14ac:dyDescent="0.3">
      <c r="A195" s="152" t="str">
        <f>A194</f>
        <v>NO</v>
      </c>
      <c r="C195" s="116"/>
      <c r="D195" s="229"/>
      <c r="E195" s="230"/>
      <c r="F195" s="230"/>
      <c r="G195" s="230"/>
      <c r="H195" s="231"/>
      <c r="I195" s="115"/>
    </row>
    <row r="196" spans="1:9" x14ac:dyDescent="0.3">
      <c r="A196" s="152" t="str">
        <f>A195</f>
        <v>NO</v>
      </c>
      <c r="C196" s="117"/>
      <c r="D196" s="118"/>
      <c r="E196" s="118"/>
      <c r="F196" s="118"/>
      <c r="G196" s="118"/>
      <c r="H196" s="118"/>
      <c r="I196" s="119"/>
    </row>
    <row r="197" spans="1:9" x14ac:dyDescent="0.3">
      <c r="A197" s="152" t="str">
        <f>IF(C197=0,"NO","YES")</f>
        <v>NO</v>
      </c>
      <c r="C197" s="73"/>
      <c r="D197" s="223"/>
      <c r="E197" s="224"/>
      <c r="F197" s="224"/>
      <c r="G197" s="224"/>
      <c r="H197" s="225"/>
      <c r="I197" s="115"/>
    </row>
    <row r="198" spans="1:9" x14ac:dyDescent="0.3">
      <c r="A198" s="152" t="str">
        <f>A197</f>
        <v>NO</v>
      </c>
      <c r="C198" s="116"/>
      <c r="D198" s="226"/>
      <c r="E198" s="227"/>
      <c r="F198" s="227"/>
      <c r="G198" s="227"/>
      <c r="H198" s="228"/>
      <c r="I198" s="115"/>
    </row>
    <row r="199" spans="1:9" x14ac:dyDescent="0.3">
      <c r="A199" s="152" t="str">
        <f>A198</f>
        <v>NO</v>
      </c>
      <c r="C199" s="116"/>
      <c r="D199" s="229"/>
      <c r="E199" s="230"/>
      <c r="F199" s="230"/>
      <c r="G199" s="230"/>
      <c r="H199" s="231"/>
      <c r="I199" s="115"/>
    </row>
    <row r="200" spans="1:9" x14ac:dyDescent="0.3">
      <c r="A200" s="152" t="str">
        <f>A199</f>
        <v>NO</v>
      </c>
      <c r="C200" s="117"/>
      <c r="D200" s="118"/>
      <c r="E200" s="118"/>
      <c r="F200" s="118"/>
      <c r="G200" s="118"/>
      <c r="H200" s="118"/>
      <c r="I200" s="119"/>
    </row>
    <row r="201" spans="1:9" x14ac:dyDescent="0.3">
      <c r="A201" s="152" t="str">
        <f>IF(C201=0,"NO","YES")</f>
        <v>NO</v>
      </c>
      <c r="C201" s="73"/>
      <c r="D201" s="223"/>
      <c r="E201" s="224"/>
      <c r="F201" s="224"/>
      <c r="G201" s="224"/>
      <c r="H201" s="225"/>
      <c r="I201" s="115"/>
    </row>
    <row r="202" spans="1:9" x14ac:dyDescent="0.3">
      <c r="A202" s="152" t="str">
        <f>A201</f>
        <v>NO</v>
      </c>
      <c r="C202" s="116"/>
      <c r="D202" s="226"/>
      <c r="E202" s="227"/>
      <c r="F202" s="227"/>
      <c r="G202" s="227"/>
      <c r="H202" s="228"/>
      <c r="I202" s="115"/>
    </row>
    <row r="203" spans="1:9" x14ac:dyDescent="0.3">
      <c r="A203" s="152" t="str">
        <f>A202</f>
        <v>NO</v>
      </c>
      <c r="C203" s="116"/>
      <c r="D203" s="229"/>
      <c r="E203" s="230"/>
      <c r="F203" s="230"/>
      <c r="G203" s="230"/>
      <c r="H203" s="231"/>
      <c r="I203" s="115"/>
    </row>
    <row r="204" spans="1:9" x14ac:dyDescent="0.3">
      <c r="A204" s="152" t="str">
        <f>A203</f>
        <v>NO</v>
      </c>
      <c r="C204" s="117"/>
      <c r="D204" s="118"/>
      <c r="E204" s="118"/>
      <c r="F204" s="118"/>
      <c r="G204" s="118"/>
      <c r="H204" s="118"/>
      <c r="I204" s="119"/>
    </row>
    <row r="205" spans="1:9" x14ac:dyDescent="0.3">
      <c r="A205" s="152" t="str">
        <f>IF(C205=0,"NO","YES")</f>
        <v>NO</v>
      </c>
      <c r="C205" s="73"/>
      <c r="D205" s="223"/>
      <c r="E205" s="224"/>
      <c r="F205" s="224"/>
      <c r="G205" s="224"/>
      <c r="H205" s="225"/>
      <c r="I205" s="115"/>
    </row>
    <row r="206" spans="1:9" x14ac:dyDescent="0.3">
      <c r="A206" s="152" t="str">
        <f>A205</f>
        <v>NO</v>
      </c>
      <c r="C206" s="116"/>
      <c r="D206" s="226"/>
      <c r="E206" s="227"/>
      <c r="F206" s="227"/>
      <c r="G206" s="227"/>
      <c r="H206" s="228"/>
      <c r="I206" s="115"/>
    </row>
    <row r="207" spans="1:9" x14ac:dyDescent="0.3">
      <c r="A207" s="152" t="str">
        <f>A206</f>
        <v>NO</v>
      </c>
      <c r="C207" s="116"/>
      <c r="D207" s="229"/>
      <c r="E207" s="230"/>
      <c r="F207" s="230"/>
      <c r="G207" s="230"/>
      <c r="H207" s="231"/>
      <c r="I207" s="115"/>
    </row>
    <row r="208" spans="1:9" x14ac:dyDescent="0.3">
      <c r="A208" s="152" t="str">
        <f>A207</f>
        <v>NO</v>
      </c>
      <c r="C208" s="117"/>
      <c r="D208" s="118"/>
      <c r="E208" s="118"/>
      <c r="F208" s="118"/>
      <c r="G208" s="118"/>
      <c r="H208" s="118"/>
      <c r="I208" s="119"/>
    </row>
    <row r="209" spans="1:9" x14ac:dyDescent="0.3">
      <c r="A209" s="152" t="str">
        <f>IF(C209=0,"NO","YES")</f>
        <v>NO</v>
      </c>
      <c r="C209" s="73"/>
      <c r="D209" s="223"/>
      <c r="E209" s="224"/>
      <c r="F209" s="224"/>
      <c r="G209" s="224"/>
      <c r="H209" s="225"/>
      <c r="I209" s="115"/>
    </row>
    <row r="210" spans="1:9" x14ac:dyDescent="0.3">
      <c r="A210" s="152" t="str">
        <f>A209</f>
        <v>NO</v>
      </c>
      <c r="C210" s="116"/>
      <c r="D210" s="226"/>
      <c r="E210" s="227"/>
      <c r="F210" s="227"/>
      <c r="G210" s="227"/>
      <c r="H210" s="228"/>
      <c r="I210" s="115"/>
    </row>
    <row r="211" spans="1:9" x14ac:dyDescent="0.3">
      <c r="A211" s="152" t="str">
        <f>A210</f>
        <v>NO</v>
      </c>
      <c r="C211" s="116"/>
      <c r="D211" s="229"/>
      <c r="E211" s="230"/>
      <c r="F211" s="230"/>
      <c r="G211" s="230"/>
      <c r="H211" s="231"/>
      <c r="I211" s="115"/>
    </row>
    <row r="212" spans="1:9" ht="15" thickBot="1" x14ac:dyDescent="0.35">
      <c r="A212" s="152" t="str">
        <f>A211</f>
        <v>NO</v>
      </c>
      <c r="C212" s="120"/>
      <c r="D212" s="121"/>
      <c r="E212" s="121"/>
      <c r="F212" s="121"/>
      <c r="G212" s="121"/>
      <c r="H212" s="121"/>
      <c r="I212" s="122"/>
    </row>
  </sheetData>
  <sheetProtection formatCells="0" formatColumns="0" formatRows="0" autoFilter="0"/>
  <autoFilter ref="A5:A212"/>
  <mergeCells count="83">
    <mergeCell ref="C71:H71"/>
    <mergeCell ref="C72:H72"/>
    <mergeCell ref="C58:H58"/>
    <mergeCell ref="C74:I77"/>
    <mergeCell ref="E66:H66"/>
    <mergeCell ref="E67:H67"/>
    <mergeCell ref="E68:H68"/>
    <mergeCell ref="E69:H69"/>
    <mergeCell ref="E70:H70"/>
    <mergeCell ref="E61:H61"/>
    <mergeCell ref="E62:H62"/>
    <mergeCell ref="E63:H63"/>
    <mergeCell ref="E64:H64"/>
    <mergeCell ref="E65:H65"/>
    <mergeCell ref="E60:H60"/>
    <mergeCell ref="C59:I59"/>
    <mergeCell ref="D179:H181"/>
    <mergeCell ref="D183:H185"/>
    <mergeCell ref="D187:H189"/>
    <mergeCell ref="D159:H161"/>
    <mergeCell ref="D163:H165"/>
    <mergeCell ref="D167:H169"/>
    <mergeCell ref="D171:H173"/>
    <mergeCell ref="D175:H177"/>
    <mergeCell ref="C45:H45"/>
    <mergeCell ref="C1:I1"/>
    <mergeCell ref="C2:I2"/>
    <mergeCell ref="C3:I3"/>
    <mergeCell ref="C5:I5"/>
    <mergeCell ref="C25:H25"/>
    <mergeCell ref="E57:H57"/>
    <mergeCell ref="C46:H46"/>
    <mergeCell ref="E47:H47"/>
    <mergeCell ref="E48:H48"/>
    <mergeCell ref="E49:H49"/>
    <mergeCell ref="E50:H50"/>
    <mergeCell ref="E51:H51"/>
    <mergeCell ref="E52:H52"/>
    <mergeCell ref="E53:H53"/>
    <mergeCell ref="E54:H54"/>
    <mergeCell ref="E55:H55"/>
    <mergeCell ref="E56:H56"/>
    <mergeCell ref="E100:H100"/>
    <mergeCell ref="C73:I73"/>
    <mergeCell ref="E92:H92"/>
    <mergeCell ref="E93:H93"/>
    <mergeCell ref="E94:H94"/>
    <mergeCell ref="E95:H95"/>
    <mergeCell ref="E96:H96"/>
    <mergeCell ref="E97:H97"/>
    <mergeCell ref="E98:H98"/>
    <mergeCell ref="E99:H99"/>
    <mergeCell ref="C84:H84"/>
    <mergeCell ref="C91:H91"/>
    <mergeCell ref="D118:H118"/>
    <mergeCell ref="E101:H101"/>
    <mergeCell ref="E102:H102"/>
    <mergeCell ref="E103:H103"/>
    <mergeCell ref="C105:H105"/>
    <mergeCell ref="C106:H106"/>
    <mergeCell ref="C107:H107"/>
    <mergeCell ref="C108:H108"/>
    <mergeCell ref="C109:H109"/>
    <mergeCell ref="D113:H113"/>
    <mergeCell ref="D114:H114"/>
    <mergeCell ref="D115:H115"/>
    <mergeCell ref="C104:H104"/>
    <mergeCell ref="D143:H145"/>
    <mergeCell ref="D147:H149"/>
    <mergeCell ref="D151:H153"/>
    <mergeCell ref="D155:H157"/>
    <mergeCell ref="D119:H121"/>
    <mergeCell ref="D123:H125"/>
    <mergeCell ref="D127:H129"/>
    <mergeCell ref="D131:H133"/>
    <mergeCell ref="D135:H137"/>
    <mergeCell ref="D139:H141"/>
    <mergeCell ref="D209:H211"/>
    <mergeCell ref="D192:H192"/>
    <mergeCell ref="D193:H195"/>
    <mergeCell ref="D197:H199"/>
    <mergeCell ref="D201:H203"/>
    <mergeCell ref="D205:H207"/>
  </mergeCells>
  <conditionalFormatting sqref="I111">
    <cfRule type="expression" dxfId="7" priority="1">
      <formula>$I$111&gt;0.105</formula>
    </cfRule>
  </conditionalFormatting>
  <dataValidations count="2">
    <dataValidation type="list" allowBlank="1" showInputMessage="1" showErrorMessage="1" sqref="C119 C123 C127 C131 C135 C139 C143 C147 C151 C155 C159 C163 C167 C171 C175 C179 C183 C187">
      <formula1>PersonnelTitle</formula1>
    </dataValidation>
    <dataValidation type="list" allowBlank="1" showInputMessage="1" showErrorMessage="1" sqref="C193 C197 C201 C205 C209">
      <formula1>$C$79:$C$83</formula1>
    </dataValidation>
  </dataValidations>
  <printOptions horizontalCentered="1"/>
  <pageMargins left="0.25" right="0.25" top="0.75" bottom="0.75" header="0.3" footer="0.3"/>
  <pageSetup scale="63" fitToHeight="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KEY!$G$23:$G$35</xm:f>
          </x14:formula1>
          <xm:sqref>C48:C57 C93:C102</xm:sqref>
        </x14:dataValidation>
        <x14:dataValidation type="list" allowBlank="1" showInputMessage="1" showErrorMessage="1">
          <x14:formula1>
            <xm:f>KEY!$I$23:$I$25</xm:f>
          </x14:formula1>
          <xm:sqref>C61:C70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C000"/>
    <pageSetUpPr fitToPage="1"/>
  </sheetPr>
  <dimension ref="A1:O212"/>
  <sheetViews>
    <sheetView topLeftCell="B1" zoomScale="80" zoomScaleNormal="80" workbookViewId="0">
      <selection activeCell="C3" sqref="C3:I3"/>
    </sheetView>
  </sheetViews>
  <sheetFormatPr defaultColWidth="9.21875" defaultRowHeight="14.4" x14ac:dyDescent="0.3"/>
  <cols>
    <col min="1" max="1" width="9.21875" style="34" hidden="1" customWidth="1"/>
    <col min="2" max="2" width="9.21875" style="34"/>
    <col min="3" max="3" width="40.77734375" style="34" bestFit="1" customWidth="1"/>
    <col min="4" max="4" width="15.77734375" style="34" bestFit="1" customWidth="1"/>
    <col min="5" max="5" width="23.5546875" style="34" bestFit="1" customWidth="1"/>
    <col min="6" max="6" width="9.44140625" style="34" bestFit="1" customWidth="1"/>
    <col min="7" max="7" width="17.21875" style="34" bestFit="1" customWidth="1"/>
    <col min="8" max="8" width="13.21875" style="34" customWidth="1"/>
    <col min="9" max="9" width="20.21875" style="34" customWidth="1"/>
    <col min="10" max="10" width="9.21875" style="34"/>
    <col min="11" max="11" width="5.44140625" style="34" customWidth="1"/>
    <col min="12" max="12" width="10.5546875" style="34" bestFit="1" customWidth="1"/>
    <col min="13" max="16384" width="9.21875" style="34"/>
  </cols>
  <sheetData>
    <row r="1" spans="1:11" x14ac:dyDescent="0.3">
      <c r="C1" s="237" t="s">
        <v>115</v>
      </c>
      <c r="D1" s="237"/>
      <c r="E1" s="237"/>
      <c r="F1" s="237"/>
      <c r="G1" s="237"/>
      <c r="H1" s="237"/>
      <c r="I1" s="237"/>
      <c r="J1" s="104"/>
    </row>
    <row r="2" spans="1:11" ht="21" x14ac:dyDescent="0.4">
      <c r="C2" s="249">
        <f>Summary!B2</f>
        <v>0</v>
      </c>
      <c r="D2" s="249"/>
      <c r="E2" s="249"/>
      <c r="F2" s="249"/>
      <c r="G2" s="249"/>
      <c r="H2" s="249"/>
      <c r="I2" s="249"/>
    </row>
    <row r="3" spans="1:11" ht="21" x14ac:dyDescent="0.4">
      <c r="C3" s="250" t="s">
        <v>146</v>
      </c>
      <c r="D3" s="250"/>
      <c r="E3" s="250"/>
      <c r="F3" s="250"/>
      <c r="G3" s="250"/>
      <c r="H3" s="250"/>
      <c r="I3" s="250"/>
      <c r="J3" s="105"/>
    </row>
    <row r="4" spans="1:11" ht="15" thickBot="1" x14ac:dyDescent="0.35">
      <c r="C4" s="106"/>
      <c r="D4" s="106"/>
      <c r="E4" s="106"/>
      <c r="F4" s="106"/>
      <c r="G4" s="106"/>
      <c r="H4" s="106"/>
      <c r="I4" s="106"/>
      <c r="J4" s="105"/>
    </row>
    <row r="5" spans="1:11" ht="18.600000000000001" thickBot="1" x14ac:dyDescent="0.35">
      <c r="A5" s="151" t="s">
        <v>86</v>
      </c>
      <c r="C5" s="232" t="s">
        <v>47</v>
      </c>
      <c r="D5" s="233"/>
      <c r="E5" s="233"/>
      <c r="F5" s="233"/>
      <c r="G5" s="233"/>
      <c r="H5" s="233"/>
      <c r="I5" s="248"/>
    </row>
    <row r="6" spans="1:11" ht="15" thickBot="1" x14ac:dyDescent="0.35">
      <c r="A6" s="152" t="str">
        <f>A25</f>
        <v>NO</v>
      </c>
      <c r="C6" s="42" t="s">
        <v>45</v>
      </c>
      <c r="D6" s="43" t="s">
        <v>46</v>
      </c>
      <c r="E6" s="43" t="s">
        <v>99</v>
      </c>
      <c r="F6" s="43" t="s">
        <v>67</v>
      </c>
      <c r="G6" s="43" t="s">
        <v>68</v>
      </c>
      <c r="H6" s="93" t="s">
        <v>43</v>
      </c>
      <c r="I6" s="95" t="s">
        <v>1</v>
      </c>
    </row>
    <row r="7" spans="1:11" x14ac:dyDescent="0.3">
      <c r="A7" s="152" t="str">
        <f>IF(I7&gt;0,"YES","NO")</f>
        <v>NO</v>
      </c>
      <c r="C7" s="29"/>
      <c r="D7" s="30"/>
      <c r="E7" s="22"/>
      <c r="F7" s="25"/>
      <c r="G7" s="62"/>
      <c r="H7" s="27"/>
      <c r="I7" s="96">
        <f>ROUND(IFERROR(((E7/12)*G7)*H7,0),2)</f>
        <v>0</v>
      </c>
    </row>
    <row r="8" spans="1:11" x14ac:dyDescent="0.3">
      <c r="A8" s="152" t="str">
        <f t="shared" ref="A8:A25" si="0">IF(I8&gt;0,"YES","NO")</f>
        <v>NO</v>
      </c>
      <c r="C8" s="29"/>
      <c r="D8" s="30"/>
      <c r="E8" s="22"/>
      <c r="F8" s="25"/>
      <c r="G8" s="62"/>
      <c r="H8" s="27"/>
      <c r="I8" s="96">
        <f t="shared" ref="I8:I24" si="1">ROUND(IFERROR(((E8/12)*G8)*H8,0),2)</f>
        <v>0</v>
      </c>
    </row>
    <row r="9" spans="1:11" x14ac:dyDescent="0.3">
      <c r="A9" s="152" t="str">
        <f t="shared" si="0"/>
        <v>NO</v>
      </c>
      <c r="C9" s="29"/>
      <c r="D9" s="30"/>
      <c r="E9" s="22"/>
      <c r="F9" s="25"/>
      <c r="G9" s="62"/>
      <c r="H9" s="27"/>
      <c r="I9" s="96">
        <f t="shared" si="1"/>
        <v>0</v>
      </c>
    </row>
    <row r="10" spans="1:11" x14ac:dyDescent="0.3">
      <c r="A10" s="152" t="str">
        <f t="shared" si="0"/>
        <v>NO</v>
      </c>
      <c r="C10" s="29"/>
      <c r="D10" s="30"/>
      <c r="E10" s="22"/>
      <c r="F10" s="25"/>
      <c r="G10" s="62"/>
      <c r="H10" s="27"/>
      <c r="I10" s="96">
        <f t="shared" si="1"/>
        <v>0</v>
      </c>
    </row>
    <row r="11" spans="1:11" x14ac:dyDescent="0.3">
      <c r="A11" s="152" t="str">
        <f t="shared" si="0"/>
        <v>NO</v>
      </c>
      <c r="C11" s="29"/>
      <c r="D11" s="30"/>
      <c r="E11" s="22"/>
      <c r="F11" s="25"/>
      <c r="G11" s="62"/>
      <c r="H11" s="27"/>
      <c r="I11" s="96">
        <f t="shared" si="1"/>
        <v>0</v>
      </c>
    </row>
    <row r="12" spans="1:11" x14ac:dyDescent="0.3">
      <c r="A12" s="152" t="str">
        <f t="shared" si="0"/>
        <v>NO</v>
      </c>
      <c r="C12" s="29"/>
      <c r="D12" s="30"/>
      <c r="E12" s="22"/>
      <c r="F12" s="25"/>
      <c r="G12" s="62"/>
      <c r="H12" s="27"/>
      <c r="I12" s="96">
        <f t="shared" si="1"/>
        <v>0</v>
      </c>
    </row>
    <row r="13" spans="1:11" x14ac:dyDescent="0.3">
      <c r="A13" s="152" t="str">
        <f t="shared" si="0"/>
        <v>NO</v>
      </c>
      <c r="C13" s="29"/>
      <c r="D13" s="30"/>
      <c r="E13" s="22"/>
      <c r="F13" s="25"/>
      <c r="G13" s="62"/>
      <c r="H13" s="27"/>
      <c r="I13" s="96">
        <f t="shared" si="1"/>
        <v>0</v>
      </c>
    </row>
    <row r="14" spans="1:11" x14ac:dyDescent="0.3">
      <c r="A14" s="152" t="str">
        <f t="shared" si="0"/>
        <v>NO</v>
      </c>
      <c r="C14" s="29"/>
      <c r="D14" s="30"/>
      <c r="E14" s="22"/>
      <c r="F14" s="25"/>
      <c r="G14" s="62"/>
      <c r="H14" s="27"/>
      <c r="I14" s="96">
        <f t="shared" si="1"/>
        <v>0</v>
      </c>
    </row>
    <row r="15" spans="1:11" x14ac:dyDescent="0.3">
      <c r="A15" s="152" t="str">
        <f t="shared" si="0"/>
        <v>NO</v>
      </c>
      <c r="C15" s="29"/>
      <c r="D15" s="30"/>
      <c r="E15" s="22"/>
      <c r="F15" s="25"/>
      <c r="G15" s="62"/>
      <c r="H15" s="27"/>
      <c r="I15" s="96">
        <f t="shared" si="1"/>
        <v>0</v>
      </c>
    </row>
    <row r="16" spans="1:11" x14ac:dyDescent="0.3">
      <c r="A16" s="152" t="str">
        <f t="shared" si="0"/>
        <v>NO</v>
      </c>
      <c r="C16" s="29"/>
      <c r="D16" s="30"/>
      <c r="E16" s="22"/>
      <c r="F16" s="25"/>
      <c r="G16" s="62"/>
      <c r="H16" s="27"/>
      <c r="I16" s="96">
        <f t="shared" si="1"/>
        <v>0</v>
      </c>
      <c r="K16" s="132"/>
    </row>
    <row r="17" spans="1:9" x14ac:dyDescent="0.3">
      <c r="A17" s="152" t="str">
        <f t="shared" si="0"/>
        <v>NO</v>
      </c>
      <c r="C17" s="29"/>
      <c r="D17" s="30"/>
      <c r="E17" s="22"/>
      <c r="F17" s="25"/>
      <c r="G17" s="62"/>
      <c r="H17" s="27"/>
      <c r="I17" s="96">
        <f t="shared" si="1"/>
        <v>0</v>
      </c>
    </row>
    <row r="18" spans="1:9" x14ac:dyDescent="0.3">
      <c r="A18" s="152" t="str">
        <f t="shared" si="0"/>
        <v>NO</v>
      </c>
      <c r="C18" s="29"/>
      <c r="D18" s="30"/>
      <c r="E18" s="22"/>
      <c r="F18" s="25"/>
      <c r="G18" s="62"/>
      <c r="H18" s="27"/>
      <c r="I18" s="96">
        <f t="shared" si="1"/>
        <v>0</v>
      </c>
    </row>
    <row r="19" spans="1:9" x14ac:dyDescent="0.3">
      <c r="A19" s="152" t="str">
        <f t="shared" si="0"/>
        <v>NO</v>
      </c>
      <c r="C19" s="29"/>
      <c r="D19" s="30"/>
      <c r="E19" s="22"/>
      <c r="F19" s="25"/>
      <c r="G19" s="62"/>
      <c r="H19" s="27"/>
      <c r="I19" s="96">
        <f t="shared" si="1"/>
        <v>0</v>
      </c>
    </row>
    <row r="20" spans="1:9" x14ac:dyDescent="0.3">
      <c r="A20" s="152" t="str">
        <f t="shared" si="0"/>
        <v>NO</v>
      </c>
      <c r="C20" s="29"/>
      <c r="D20" s="30"/>
      <c r="E20" s="22"/>
      <c r="F20" s="25"/>
      <c r="G20" s="62"/>
      <c r="H20" s="27"/>
      <c r="I20" s="96">
        <f t="shared" si="1"/>
        <v>0</v>
      </c>
    </row>
    <row r="21" spans="1:9" x14ac:dyDescent="0.3">
      <c r="A21" s="152" t="str">
        <f t="shared" si="0"/>
        <v>NO</v>
      </c>
      <c r="C21" s="29"/>
      <c r="D21" s="30"/>
      <c r="E21" s="22"/>
      <c r="F21" s="25"/>
      <c r="G21" s="62"/>
      <c r="H21" s="27"/>
      <c r="I21" s="96">
        <f t="shared" si="1"/>
        <v>0</v>
      </c>
    </row>
    <row r="22" spans="1:9" x14ac:dyDescent="0.3">
      <c r="A22" s="152" t="str">
        <f t="shared" si="0"/>
        <v>NO</v>
      </c>
      <c r="C22" s="29"/>
      <c r="D22" s="30"/>
      <c r="E22" s="22"/>
      <c r="F22" s="25"/>
      <c r="G22" s="62"/>
      <c r="H22" s="27"/>
      <c r="I22" s="96">
        <f t="shared" si="1"/>
        <v>0</v>
      </c>
    </row>
    <row r="23" spans="1:9" x14ac:dyDescent="0.3">
      <c r="A23" s="152" t="str">
        <f t="shared" si="0"/>
        <v>NO</v>
      </c>
      <c r="C23" s="31"/>
      <c r="D23" s="32"/>
      <c r="E23" s="23"/>
      <c r="F23" s="26"/>
      <c r="G23" s="63"/>
      <c r="H23" s="28"/>
      <c r="I23" s="96">
        <f t="shared" si="1"/>
        <v>0</v>
      </c>
    </row>
    <row r="24" spans="1:9" ht="15" thickBot="1" x14ac:dyDescent="0.35">
      <c r="A24" s="152" t="str">
        <f t="shared" si="0"/>
        <v>NO</v>
      </c>
      <c r="C24" s="88"/>
      <c r="D24" s="89"/>
      <c r="E24" s="90"/>
      <c r="F24" s="91"/>
      <c r="G24" s="92"/>
      <c r="H24" s="94"/>
      <c r="I24" s="97">
        <f t="shared" si="1"/>
        <v>0</v>
      </c>
    </row>
    <row r="25" spans="1:9" ht="16.8" thickTop="1" thickBot="1" x14ac:dyDescent="0.35">
      <c r="A25" s="152" t="str">
        <f t="shared" si="0"/>
        <v>NO</v>
      </c>
      <c r="C25" s="251" t="s">
        <v>58</v>
      </c>
      <c r="D25" s="252"/>
      <c r="E25" s="252"/>
      <c r="F25" s="252"/>
      <c r="G25" s="252"/>
      <c r="H25" s="253"/>
      <c r="I25" s="101">
        <f>SUM(I7:I24)</f>
        <v>0</v>
      </c>
    </row>
    <row r="26" spans="1:9" ht="15" thickBot="1" x14ac:dyDescent="0.35">
      <c r="A26" s="152" t="str">
        <f>A45</f>
        <v>NO</v>
      </c>
      <c r="C26" s="42" t="s">
        <v>45</v>
      </c>
      <c r="D26" s="43" t="s">
        <v>46</v>
      </c>
      <c r="E26" s="43" t="str">
        <f>IF('!!COMPLETE FIRST!!'!$E$11="YES","","100% Annual Fringe Cost")</f>
        <v>100% Annual Fringe Cost</v>
      </c>
      <c r="F26" s="43"/>
      <c r="G26" s="43" t="str">
        <f>IF('!!COMPLETE FIRST!!'!$E$11="YES","Fringe Rate %","")</f>
        <v/>
      </c>
      <c r="H26" s="93"/>
      <c r="I26" s="95" t="s">
        <v>1</v>
      </c>
    </row>
    <row r="27" spans="1:9" x14ac:dyDescent="0.3">
      <c r="A27" s="152" t="str">
        <f>IF(I27&gt;0,"YES","NO")</f>
        <v>NO</v>
      </c>
      <c r="C27" s="186" t="str">
        <f t="shared" ref="C27:D44" si="2">IF(C7="","",C7)</f>
        <v/>
      </c>
      <c r="D27" s="187" t="str">
        <f t="shared" si="2"/>
        <v/>
      </c>
      <c r="E27" s="22"/>
      <c r="F27" s="84"/>
      <c r="G27" s="62"/>
      <c r="H27" s="85"/>
      <c r="I27" s="96">
        <f>IFERROR(ROUND(IF('!!COMPLETE FIRST!!'!$E$11="yes",(I7*G27),((E27/12)*G7)*H7),2),0)</f>
        <v>0</v>
      </c>
    </row>
    <row r="28" spans="1:9" x14ac:dyDescent="0.3">
      <c r="A28" s="152" t="str">
        <f t="shared" ref="A28:A46" si="3">IF(I28&gt;0,"YES","NO")</f>
        <v>NO</v>
      </c>
      <c r="C28" s="185" t="str">
        <f t="shared" si="2"/>
        <v/>
      </c>
      <c r="D28" s="188" t="str">
        <f t="shared" si="2"/>
        <v/>
      </c>
      <c r="E28" s="22"/>
      <c r="F28" s="84"/>
      <c r="G28" s="62"/>
      <c r="H28" s="85"/>
      <c r="I28" s="96">
        <f>IFERROR(ROUND(IF('!!COMPLETE FIRST!!'!$E$11="yes",(I8*G28),((E28/12)*G8)*H8),2),0)</f>
        <v>0</v>
      </c>
    </row>
    <row r="29" spans="1:9" x14ac:dyDescent="0.3">
      <c r="A29" s="152" t="str">
        <f t="shared" si="3"/>
        <v>NO</v>
      </c>
      <c r="C29" s="185" t="str">
        <f t="shared" si="2"/>
        <v/>
      </c>
      <c r="D29" s="188" t="str">
        <f t="shared" si="2"/>
        <v/>
      </c>
      <c r="E29" s="22"/>
      <c r="F29" s="84"/>
      <c r="G29" s="62"/>
      <c r="H29" s="85"/>
      <c r="I29" s="96">
        <f>IFERROR(ROUND(IF('!!COMPLETE FIRST!!'!$E$11="yes",(I9*G29),((E29/12)*G9)*H9),2),0)</f>
        <v>0</v>
      </c>
    </row>
    <row r="30" spans="1:9" x14ac:dyDescent="0.3">
      <c r="A30" s="152" t="str">
        <f t="shared" si="3"/>
        <v>NO</v>
      </c>
      <c r="C30" s="185" t="str">
        <f t="shared" si="2"/>
        <v/>
      </c>
      <c r="D30" s="188" t="str">
        <f t="shared" si="2"/>
        <v/>
      </c>
      <c r="E30" s="22"/>
      <c r="F30" s="84"/>
      <c r="G30" s="62"/>
      <c r="H30" s="85"/>
      <c r="I30" s="96">
        <f>IFERROR(ROUND(IF('!!COMPLETE FIRST!!'!$E$11="yes",(I10*G30),((E30/12)*G10)*H10),2),0)</f>
        <v>0</v>
      </c>
    </row>
    <row r="31" spans="1:9" x14ac:dyDescent="0.3">
      <c r="A31" s="152" t="str">
        <f t="shared" si="3"/>
        <v>NO</v>
      </c>
      <c r="C31" s="185" t="str">
        <f t="shared" si="2"/>
        <v/>
      </c>
      <c r="D31" s="188" t="str">
        <f t="shared" si="2"/>
        <v/>
      </c>
      <c r="E31" s="22"/>
      <c r="F31" s="84"/>
      <c r="G31" s="62"/>
      <c r="H31" s="85"/>
      <c r="I31" s="96">
        <f>IFERROR(ROUND(IF('!!COMPLETE FIRST!!'!$E$11="yes",(I11*G31),((E31/12)*G11)*H11),2),0)</f>
        <v>0</v>
      </c>
    </row>
    <row r="32" spans="1:9" x14ac:dyDescent="0.3">
      <c r="A32" s="152" t="str">
        <f t="shared" si="3"/>
        <v>NO</v>
      </c>
      <c r="C32" s="185" t="str">
        <f t="shared" si="2"/>
        <v/>
      </c>
      <c r="D32" s="188" t="str">
        <f t="shared" si="2"/>
        <v/>
      </c>
      <c r="E32" s="22"/>
      <c r="F32" s="84"/>
      <c r="G32" s="62"/>
      <c r="H32" s="85"/>
      <c r="I32" s="96">
        <f>IFERROR(ROUND(IF('!!COMPLETE FIRST!!'!$E$11="yes",(I12*G32),((E32/12)*G12)*H12),2),0)</f>
        <v>0</v>
      </c>
    </row>
    <row r="33" spans="1:9" x14ac:dyDescent="0.3">
      <c r="A33" s="152" t="str">
        <f t="shared" si="3"/>
        <v>NO</v>
      </c>
      <c r="C33" s="185" t="str">
        <f t="shared" si="2"/>
        <v/>
      </c>
      <c r="D33" s="188" t="str">
        <f t="shared" si="2"/>
        <v/>
      </c>
      <c r="E33" s="22"/>
      <c r="F33" s="84"/>
      <c r="G33" s="62"/>
      <c r="H33" s="85"/>
      <c r="I33" s="96">
        <f>IFERROR(ROUND(IF('!!COMPLETE FIRST!!'!$E$11="yes",(I13*G33),((E33/12)*G13)*H13),2),0)</f>
        <v>0</v>
      </c>
    </row>
    <row r="34" spans="1:9" x14ac:dyDescent="0.3">
      <c r="A34" s="152" t="str">
        <f t="shared" si="3"/>
        <v>NO</v>
      </c>
      <c r="C34" s="185" t="str">
        <f t="shared" si="2"/>
        <v/>
      </c>
      <c r="D34" s="188" t="str">
        <f t="shared" si="2"/>
        <v/>
      </c>
      <c r="E34" s="22"/>
      <c r="F34" s="84"/>
      <c r="G34" s="62"/>
      <c r="H34" s="85"/>
      <c r="I34" s="96">
        <f>IFERROR(ROUND(IF('!!COMPLETE FIRST!!'!$E$11="yes",(I14*G34),((E34/12)*G14)*H14),2),0)</f>
        <v>0</v>
      </c>
    </row>
    <row r="35" spans="1:9" x14ac:dyDescent="0.3">
      <c r="A35" s="152" t="str">
        <f t="shared" si="3"/>
        <v>NO</v>
      </c>
      <c r="C35" s="185" t="str">
        <f t="shared" si="2"/>
        <v/>
      </c>
      <c r="D35" s="188" t="str">
        <f t="shared" si="2"/>
        <v/>
      </c>
      <c r="E35" s="22"/>
      <c r="F35" s="84"/>
      <c r="G35" s="62"/>
      <c r="H35" s="85"/>
      <c r="I35" s="96">
        <f>IFERROR(ROUND(IF('!!COMPLETE FIRST!!'!$E$11="yes",(I15*G35),((E35/12)*G15)*H15),2),0)</f>
        <v>0</v>
      </c>
    </row>
    <row r="36" spans="1:9" x14ac:dyDescent="0.3">
      <c r="A36" s="152" t="str">
        <f t="shared" si="3"/>
        <v>NO</v>
      </c>
      <c r="C36" s="185" t="str">
        <f t="shared" si="2"/>
        <v/>
      </c>
      <c r="D36" s="188" t="str">
        <f t="shared" si="2"/>
        <v/>
      </c>
      <c r="E36" s="22"/>
      <c r="F36" s="84"/>
      <c r="G36" s="62"/>
      <c r="H36" s="85"/>
      <c r="I36" s="96">
        <f>IFERROR(ROUND(IF('!!COMPLETE FIRST!!'!$E$11="yes",(I16*G36),((E36/12)*G16)*H16),2),0)</f>
        <v>0</v>
      </c>
    </row>
    <row r="37" spans="1:9" x14ac:dyDescent="0.3">
      <c r="A37" s="152" t="str">
        <f t="shared" si="3"/>
        <v>NO</v>
      </c>
      <c r="C37" s="185" t="str">
        <f t="shared" si="2"/>
        <v/>
      </c>
      <c r="D37" s="188" t="str">
        <f t="shared" si="2"/>
        <v/>
      </c>
      <c r="E37" s="22"/>
      <c r="F37" s="84"/>
      <c r="G37" s="62"/>
      <c r="H37" s="85"/>
      <c r="I37" s="96">
        <f>IFERROR(ROUND(IF('!!COMPLETE FIRST!!'!$E$11="yes",(I17*G37),((E37/12)*G17)*H17),2),0)</f>
        <v>0</v>
      </c>
    </row>
    <row r="38" spans="1:9" x14ac:dyDescent="0.3">
      <c r="A38" s="152" t="str">
        <f t="shared" si="3"/>
        <v>NO</v>
      </c>
      <c r="C38" s="185" t="str">
        <f t="shared" si="2"/>
        <v/>
      </c>
      <c r="D38" s="188" t="str">
        <f t="shared" si="2"/>
        <v/>
      </c>
      <c r="E38" s="22"/>
      <c r="F38" s="84"/>
      <c r="G38" s="62"/>
      <c r="H38" s="85"/>
      <c r="I38" s="96">
        <f>IFERROR(ROUND(IF('!!COMPLETE FIRST!!'!$E$11="yes",(I18*G38),((E38/12)*G18)*H18),2),0)</f>
        <v>0</v>
      </c>
    </row>
    <row r="39" spans="1:9" x14ac:dyDescent="0.3">
      <c r="A39" s="152" t="str">
        <f t="shared" si="3"/>
        <v>NO</v>
      </c>
      <c r="C39" s="185" t="str">
        <f t="shared" si="2"/>
        <v/>
      </c>
      <c r="D39" s="188" t="str">
        <f t="shared" si="2"/>
        <v/>
      </c>
      <c r="E39" s="22"/>
      <c r="F39" s="84"/>
      <c r="G39" s="62"/>
      <c r="H39" s="85"/>
      <c r="I39" s="96">
        <f>IFERROR(ROUND(IF('!!COMPLETE FIRST!!'!$E$11="yes",(I19*G39),((E39/12)*G19)*H19),2),0)</f>
        <v>0</v>
      </c>
    </row>
    <row r="40" spans="1:9" x14ac:dyDescent="0.3">
      <c r="A40" s="152" t="str">
        <f t="shared" si="3"/>
        <v>NO</v>
      </c>
      <c r="C40" s="185" t="str">
        <f t="shared" si="2"/>
        <v/>
      </c>
      <c r="D40" s="188" t="str">
        <f t="shared" si="2"/>
        <v/>
      </c>
      <c r="E40" s="22"/>
      <c r="F40" s="84"/>
      <c r="G40" s="62"/>
      <c r="H40" s="85"/>
      <c r="I40" s="96">
        <f>IFERROR(ROUND(IF('!!COMPLETE FIRST!!'!$E$11="yes",(I20*G40),((E40/12)*G20)*H20),2),0)</f>
        <v>0</v>
      </c>
    </row>
    <row r="41" spans="1:9" x14ac:dyDescent="0.3">
      <c r="A41" s="152" t="str">
        <f t="shared" si="3"/>
        <v>NO</v>
      </c>
      <c r="C41" s="185" t="str">
        <f t="shared" si="2"/>
        <v/>
      </c>
      <c r="D41" s="188" t="str">
        <f t="shared" si="2"/>
        <v/>
      </c>
      <c r="E41" s="22"/>
      <c r="F41" s="84"/>
      <c r="G41" s="62"/>
      <c r="H41" s="85"/>
      <c r="I41" s="96">
        <f>IFERROR(ROUND(IF('!!COMPLETE FIRST!!'!$E$11="yes",(I21*G41),((E41/12)*G21)*H21),2),0)</f>
        <v>0</v>
      </c>
    </row>
    <row r="42" spans="1:9" x14ac:dyDescent="0.3">
      <c r="A42" s="152" t="str">
        <f t="shared" si="3"/>
        <v>NO</v>
      </c>
      <c r="C42" s="185" t="str">
        <f t="shared" si="2"/>
        <v/>
      </c>
      <c r="D42" s="188" t="str">
        <f t="shared" si="2"/>
        <v/>
      </c>
      <c r="E42" s="22"/>
      <c r="F42" s="84"/>
      <c r="G42" s="62"/>
      <c r="H42" s="85"/>
      <c r="I42" s="96">
        <f>IFERROR(ROUND(IF('!!COMPLETE FIRST!!'!$E$11="yes",(I22*G42),((E42/12)*G22)*H22),2),0)</f>
        <v>0</v>
      </c>
    </row>
    <row r="43" spans="1:9" x14ac:dyDescent="0.3">
      <c r="A43" s="152" t="str">
        <f t="shared" si="3"/>
        <v>NO</v>
      </c>
      <c r="C43" s="185" t="str">
        <f t="shared" si="2"/>
        <v/>
      </c>
      <c r="D43" s="188" t="str">
        <f t="shared" si="2"/>
        <v/>
      </c>
      <c r="E43" s="24"/>
      <c r="F43" s="86"/>
      <c r="G43" s="198"/>
      <c r="H43" s="87"/>
      <c r="I43" s="96">
        <f>IFERROR(ROUND(IF('!!COMPLETE FIRST!!'!$E$11="yes",(I23*G43),((E43/12)*G23)*H23),2),0)</f>
        <v>0</v>
      </c>
    </row>
    <row r="44" spans="1:9" ht="15" thickBot="1" x14ac:dyDescent="0.35">
      <c r="A44" s="152" t="str">
        <f t="shared" si="3"/>
        <v>NO</v>
      </c>
      <c r="C44" s="189" t="str">
        <f t="shared" si="2"/>
        <v/>
      </c>
      <c r="D44" s="190" t="str">
        <f t="shared" si="2"/>
        <v/>
      </c>
      <c r="E44" s="147"/>
      <c r="F44" s="148"/>
      <c r="G44" s="199"/>
      <c r="H44" s="149"/>
      <c r="I44" s="96">
        <f>IFERROR(ROUND(IF('!!COMPLETE FIRST!!'!$E$11="yes",(I24*G44),((E44/12)*G24)*H24),2),0)</f>
        <v>0</v>
      </c>
    </row>
    <row r="45" spans="1:9" ht="16.2" thickTop="1" x14ac:dyDescent="0.3">
      <c r="A45" s="152" t="str">
        <f t="shared" si="3"/>
        <v>NO</v>
      </c>
      <c r="C45" s="254" t="s">
        <v>59</v>
      </c>
      <c r="D45" s="255"/>
      <c r="E45" s="255"/>
      <c r="F45" s="255"/>
      <c r="G45" s="255"/>
      <c r="H45" s="256"/>
      <c r="I45" s="102">
        <f>SUM(I27:I44)</f>
        <v>0</v>
      </c>
    </row>
    <row r="46" spans="1:9" ht="16.2" thickBot="1" x14ac:dyDescent="0.35">
      <c r="A46" s="152" t="str">
        <f t="shared" si="3"/>
        <v>NO</v>
      </c>
      <c r="C46" s="257" t="s">
        <v>61</v>
      </c>
      <c r="D46" s="258"/>
      <c r="E46" s="258"/>
      <c r="F46" s="258"/>
      <c r="G46" s="258"/>
      <c r="H46" s="258"/>
      <c r="I46" s="103">
        <f>SUM(I45,I25)</f>
        <v>0</v>
      </c>
    </row>
    <row r="47" spans="1:9" ht="15" thickBot="1" x14ac:dyDescent="0.35">
      <c r="A47" s="152" t="str">
        <f>A58</f>
        <v>NO</v>
      </c>
      <c r="C47" s="44" t="s">
        <v>63</v>
      </c>
      <c r="D47" s="70" t="s">
        <v>78</v>
      </c>
      <c r="E47" s="261" t="s">
        <v>79</v>
      </c>
      <c r="F47" s="262"/>
      <c r="G47" s="262"/>
      <c r="H47" s="262"/>
      <c r="I47" s="95" t="s">
        <v>1</v>
      </c>
    </row>
    <row r="48" spans="1:9" x14ac:dyDescent="0.3">
      <c r="A48" s="152" t="str">
        <f t="shared" ref="A48:A72" si="4">IF(I48&gt;0,"YES","NO")</f>
        <v>NO</v>
      </c>
      <c r="C48" s="3"/>
      <c r="D48" s="66">
        <v>0</v>
      </c>
      <c r="E48" s="263"/>
      <c r="F48" s="264"/>
      <c r="G48" s="264"/>
      <c r="H48" s="264"/>
      <c r="I48" s="96">
        <f>D48</f>
        <v>0</v>
      </c>
    </row>
    <row r="49" spans="1:9" x14ac:dyDescent="0.3">
      <c r="A49" s="152" t="str">
        <f t="shared" si="4"/>
        <v>NO</v>
      </c>
      <c r="C49" s="4"/>
      <c r="D49" s="67">
        <v>0</v>
      </c>
      <c r="E49" s="259"/>
      <c r="F49" s="260"/>
      <c r="G49" s="260"/>
      <c r="H49" s="260"/>
      <c r="I49" s="96">
        <f t="shared" ref="I49:I57" si="5">D49</f>
        <v>0</v>
      </c>
    </row>
    <row r="50" spans="1:9" x14ac:dyDescent="0.3">
      <c r="A50" s="152" t="str">
        <f t="shared" si="4"/>
        <v>NO</v>
      </c>
      <c r="C50" s="45"/>
      <c r="D50" s="68">
        <v>0</v>
      </c>
      <c r="E50" s="259"/>
      <c r="F50" s="260"/>
      <c r="G50" s="260"/>
      <c r="H50" s="260"/>
      <c r="I50" s="98">
        <f t="shared" si="5"/>
        <v>0</v>
      </c>
    </row>
    <row r="51" spans="1:9" x14ac:dyDescent="0.3">
      <c r="A51" s="152" t="str">
        <f t="shared" si="4"/>
        <v>NO</v>
      </c>
      <c r="C51" s="3"/>
      <c r="D51" s="66">
        <v>0</v>
      </c>
      <c r="E51" s="259"/>
      <c r="F51" s="260"/>
      <c r="G51" s="260"/>
      <c r="H51" s="260"/>
      <c r="I51" s="96">
        <f t="shared" si="5"/>
        <v>0</v>
      </c>
    </row>
    <row r="52" spans="1:9" x14ac:dyDescent="0.3">
      <c r="A52" s="152" t="str">
        <f t="shared" si="4"/>
        <v>NO</v>
      </c>
      <c r="C52" s="45"/>
      <c r="D52" s="64">
        <v>0</v>
      </c>
      <c r="E52" s="259"/>
      <c r="F52" s="260"/>
      <c r="G52" s="260"/>
      <c r="H52" s="260"/>
      <c r="I52" s="98">
        <f t="shared" si="5"/>
        <v>0</v>
      </c>
    </row>
    <row r="53" spans="1:9" x14ac:dyDescent="0.3">
      <c r="A53" s="152" t="str">
        <f t="shared" si="4"/>
        <v>NO</v>
      </c>
      <c r="C53" s="45"/>
      <c r="D53" s="64">
        <v>0</v>
      </c>
      <c r="E53" s="259"/>
      <c r="F53" s="260"/>
      <c r="G53" s="260"/>
      <c r="H53" s="260"/>
      <c r="I53" s="98">
        <f t="shared" si="5"/>
        <v>0</v>
      </c>
    </row>
    <row r="54" spans="1:9" x14ac:dyDescent="0.3">
      <c r="A54" s="152" t="str">
        <f t="shared" si="4"/>
        <v>NO</v>
      </c>
      <c r="C54" s="45"/>
      <c r="D54" s="64">
        <v>0</v>
      </c>
      <c r="E54" s="259"/>
      <c r="F54" s="260"/>
      <c r="G54" s="260"/>
      <c r="H54" s="260"/>
      <c r="I54" s="98">
        <f t="shared" si="5"/>
        <v>0</v>
      </c>
    </row>
    <row r="55" spans="1:9" x14ac:dyDescent="0.3">
      <c r="A55" s="152" t="str">
        <f t="shared" si="4"/>
        <v>NO</v>
      </c>
      <c r="C55" s="45"/>
      <c r="D55" s="64">
        <v>0</v>
      </c>
      <c r="E55" s="259"/>
      <c r="F55" s="260"/>
      <c r="G55" s="260"/>
      <c r="H55" s="260"/>
      <c r="I55" s="98">
        <f t="shared" si="5"/>
        <v>0</v>
      </c>
    </row>
    <row r="56" spans="1:9" x14ac:dyDescent="0.3">
      <c r="A56" s="152" t="str">
        <f t="shared" si="4"/>
        <v>NO</v>
      </c>
      <c r="C56" s="47"/>
      <c r="D56" s="65">
        <v>0</v>
      </c>
      <c r="E56" s="273"/>
      <c r="F56" s="274"/>
      <c r="G56" s="274"/>
      <c r="H56" s="274"/>
      <c r="I56" s="98">
        <f t="shared" si="5"/>
        <v>0</v>
      </c>
    </row>
    <row r="57" spans="1:9" ht="15" thickBot="1" x14ac:dyDescent="0.35">
      <c r="A57" s="152" t="str">
        <f t="shared" si="4"/>
        <v>NO</v>
      </c>
      <c r="C57" s="150"/>
      <c r="D57" s="90">
        <v>0</v>
      </c>
      <c r="E57" s="275"/>
      <c r="F57" s="276"/>
      <c r="G57" s="276"/>
      <c r="H57" s="276"/>
      <c r="I57" s="99">
        <f t="shared" si="5"/>
        <v>0</v>
      </c>
    </row>
    <row r="58" spans="1:9" ht="16.8" thickTop="1" thickBot="1" x14ac:dyDescent="0.35">
      <c r="A58" s="152" t="str">
        <f t="shared" si="4"/>
        <v>NO</v>
      </c>
      <c r="C58" s="254" t="s">
        <v>64</v>
      </c>
      <c r="D58" s="255"/>
      <c r="E58" s="255"/>
      <c r="F58" s="255"/>
      <c r="G58" s="255"/>
      <c r="H58" s="256"/>
      <c r="I58" s="107">
        <f>SUM(I48:I57)</f>
        <v>0</v>
      </c>
    </row>
    <row r="59" spans="1:9" ht="18.600000000000001" thickBot="1" x14ac:dyDescent="0.35">
      <c r="A59" s="152" t="str">
        <f>A71</f>
        <v>NO</v>
      </c>
      <c r="C59" s="232" t="s">
        <v>100</v>
      </c>
      <c r="D59" s="233"/>
      <c r="E59" s="233"/>
      <c r="F59" s="233"/>
      <c r="G59" s="233"/>
      <c r="H59" s="233"/>
      <c r="I59" s="248"/>
    </row>
    <row r="60" spans="1:9" ht="15" thickBot="1" x14ac:dyDescent="0.35">
      <c r="A60" s="152" t="str">
        <f>A71</f>
        <v>NO</v>
      </c>
      <c r="C60" s="44" t="s">
        <v>109</v>
      </c>
      <c r="D60" s="70" t="s">
        <v>78</v>
      </c>
      <c r="E60" s="261" t="s">
        <v>79</v>
      </c>
      <c r="F60" s="262"/>
      <c r="G60" s="262"/>
      <c r="H60" s="262"/>
      <c r="I60" s="100"/>
    </row>
    <row r="61" spans="1:9" x14ac:dyDescent="0.3">
      <c r="A61" s="152" t="str">
        <f t="shared" si="4"/>
        <v>NO</v>
      </c>
      <c r="C61" s="3"/>
      <c r="D61" s="66">
        <v>0</v>
      </c>
      <c r="E61" s="263"/>
      <c r="F61" s="264"/>
      <c r="G61" s="264"/>
      <c r="H61" s="264"/>
      <c r="I61" s="96">
        <f>D61</f>
        <v>0</v>
      </c>
    </row>
    <row r="62" spans="1:9" x14ac:dyDescent="0.3">
      <c r="A62" s="152" t="str">
        <f t="shared" si="4"/>
        <v>NO</v>
      </c>
      <c r="C62" s="4"/>
      <c r="D62" s="67">
        <v>0</v>
      </c>
      <c r="E62" s="259"/>
      <c r="F62" s="260"/>
      <c r="G62" s="260"/>
      <c r="H62" s="260"/>
      <c r="I62" s="96">
        <f t="shared" ref="I62:I70" si="6">D62</f>
        <v>0</v>
      </c>
    </row>
    <row r="63" spans="1:9" x14ac:dyDescent="0.3">
      <c r="A63" s="152" t="str">
        <f t="shared" si="4"/>
        <v>NO</v>
      </c>
      <c r="C63" s="45"/>
      <c r="D63" s="68">
        <v>0</v>
      </c>
      <c r="E63" s="259"/>
      <c r="F63" s="260"/>
      <c r="G63" s="260"/>
      <c r="H63" s="260"/>
      <c r="I63" s="98">
        <f t="shared" si="6"/>
        <v>0</v>
      </c>
    </row>
    <row r="64" spans="1:9" x14ac:dyDescent="0.3">
      <c r="A64" s="152" t="str">
        <f t="shared" si="4"/>
        <v>NO</v>
      </c>
      <c r="C64" s="3"/>
      <c r="D64" s="66">
        <v>0</v>
      </c>
      <c r="E64" s="259"/>
      <c r="F64" s="260"/>
      <c r="G64" s="260"/>
      <c r="H64" s="260"/>
      <c r="I64" s="96">
        <f t="shared" si="6"/>
        <v>0</v>
      </c>
    </row>
    <row r="65" spans="1:9" x14ac:dyDescent="0.3">
      <c r="A65" s="152" t="str">
        <f t="shared" si="4"/>
        <v>NO</v>
      </c>
      <c r="C65" s="45"/>
      <c r="D65" s="64">
        <v>0</v>
      </c>
      <c r="E65" s="259"/>
      <c r="F65" s="260"/>
      <c r="G65" s="260"/>
      <c r="H65" s="260"/>
      <c r="I65" s="98">
        <f t="shared" si="6"/>
        <v>0</v>
      </c>
    </row>
    <row r="66" spans="1:9" x14ac:dyDescent="0.3">
      <c r="A66" s="152" t="str">
        <f t="shared" si="4"/>
        <v>NO</v>
      </c>
      <c r="C66" s="45"/>
      <c r="D66" s="64">
        <v>0</v>
      </c>
      <c r="E66" s="259"/>
      <c r="F66" s="260"/>
      <c r="G66" s="260"/>
      <c r="H66" s="260"/>
      <c r="I66" s="98">
        <f t="shared" si="6"/>
        <v>0</v>
      </c>
    </row>
    <row r="67" spans="1:9" x14ac:dyDescent="0.3">
      <c r="A67" s="152" t="str">
        <f t="shared" si="4"/>
        <v>NO</v>
      </c>
      <c r="C67" s="45"/>
      <c r="D67" s="64">
        <v>0</v>
      </c>
      <c r="E67" s="259"/>
      <c r="F67" s="260"/>
      <c r="G67" s="260"/>
      <c r="H67" s="260"/>
      <c r="I67" s="98">
        <f t="shared" si="6"/>
        <v>0</v>
      </c>
    </row>
    <row r="68" spans="1:9" x14ac:dyDescent="0.3">
      <c r="A68" s="152" t="str">
        <f t="shared" si="4"/>
        <v>NO</v>
      </c>
      <c r="C68" s="45"/>
      <c r="D68" s="64">
        <v>0</v>
      </c>
      <c r="E68" s="259"/>
      <c r="F68" s="260"/>
      <c r="G68" s="260"/>
      <c r="H68" s="260"/>
      <c r="I68" s="98">
        <f t="shared" si="6"/>
        <v>0</v>
      </c>
    </row>
    <row r="69" spans="1:9" x14ac:dyDescent="0.3">
      <c r="A69" s="152" t="str">
        <f t="shared" si="4"/>
        <v>NO</v>
      </c>
      <c r="C69" s="47"/>
      <c r="D69" s="65">
        <v>0</v>
      </c>
      <c r="E69" s="273"/>
      <c r="F69" s="274"/>
      <c r="G69" s="274"/>
      <c r="H69" s="274"/>
      <c r="I69" s="98">
        <f t="shared" si="6"/>
        <v>0</v>
      </c>
    </row>
    <row r="70" spans="1:9" ht="15" thickBot="1" x14ac:dyDescent="0.35">
      <c r="A70" s="152" t="str">
        <f t="shared" si="4"/>
        <v>NO</v>
      </c>
      <c r="C70" s="150"/>
      <c r="D70" s="90">
        <v>0</v>
      </c>
      <c r="E70" s="275"/>
      <c r="F70" s="276"/>
      <c r="G70" s="276"/>
      <c r="H70" s="276"/>
      <c r="I70" s="99">
        <f t="shared" si="6"/>
        <v>0</v>
      </c>
    </row>
    <row r="71" spans="1:9" ht="16.2" thickTop="1" x14ac:dyDescent="0.3">
      <c r="A71" s="152" t="str">
        <f t="shared" si="4"/>
        <v>NO</v>
      </c>
      <c r="C71" s="254" t="s">
        <v>101</v>
      </c>
      <c r="D71" s="255"/>
      <c r="E71" s="255"/>
      <c r="F71" s="255"/>
      <c r="G71" s="255"/>
      <c r="H71" s="256"/>
      <c r="I71" s="107">
        <f>SUM(I61:I70)</f>
        <v>0</v>
      </c>
    </row>
    <row r="72" spans="1:9" ht="16.2" thickBot="1" x14ac:dyDescent="0.35">
      <c r="A72" s="152" t="str">
        <f t="shared" si="4"/>
        <v>NO</v>
      </c>
      <c r="C72" s="257" t="s">
        <v>102</v>
      </c>
      <c r="D72" s="258"/>
      <c r="E72" s="258"/>
      <c r="F72" s="258"/>
      <c r="G72" s="258"/>
      <c r="H72" s="258"/>
      <c r="I72" s="108">
        <f>SUM(I71,I58,I46)</f>
        <v>0</v>
      </c>
    </row>
    <row r="73" spans="1:9" ht="18.600000000000001" thickBot="1" x14ac:dyDescent="0.35">
      <c r="A73" s="152"/>
      <c r="C73" s="232" t="s">
        <v>103</v>
      </c>
      <c r="D73" s="233"/>
      <c r="E73" s="233"/>
      <c r="F73" s="233"/>
      <c r="G73" s="233"/>
      <c r="H73" s="233"/>
      <c r="I73" s="248"/>
    </row>
    <row r="74" spans="1:9" x14ac:dyDescent="0.3">
      <c r="A74" s="152"/>
      <c r="C74" s="279" t="str">
        <f>IF('!!COMPLETE FIRST!!'!F5=KEY!G2,KEY!G39,IF('!!COMPLETE FIRST!!'!F5=KEY!G3,KEY!G41,IF('!!COMPLETE FIRST!!'!F5=KEY!G4,KEY!G40,IF('!!COMPLETE FIRST!!'!F5=KEY!G5,KEY!G42,""))))</f>
        <v/>
      </c>
      <c r="D74" s="280"/>
      <c r="E74" s="280"/>
      <c r="F74" s="280"/>
      <c r="G74" s="280"/>
      <c r="H74" s="280"/>
      <c r="I74" s="281"/>
    </row>
    <row r="75" spans="1:9" x14ac:dyDescent="0.3">
      <c r="A75" s="152"/>
      <c r="C75" s="282"/>
      <c r="D75" s="283"/>
      <c r="E75" s="283"/>
      <c r="F75" s="283"/>
      <c r="G75" s="283"/>
      <c r="H75" s="283"/>
      <c r="I75" s="284"/>
    </row>
    <row r="76" spans="1:9" x14ac:dyDescent="0.3">
      <c r="A76" s="152"/>
      <c r="C76" s="282"/>
      <c r="D76" s="283"/>
      <c r="E76" s="283"/>
      <c r="F76" s="283"/>
      <c r="G76" s="283"/>
      <c r="H76" s="283"/>
      <c r="I76" s="284"/>
    </row>
    <row r="77" spans="1:9" ht="15" thickBot="1" x14ac:dyDescent="0.35">
      <c r="A77" s="152"/>
      <c r="C77" s="285"/>
      <c r="D77" s="286"/>
      <c r="E77" s="286"/>
      <c r="F77" s="286"/>
      <c r="G77" s="286"/>
      <c r="H77" s="286"/>
      <c r="I77" s="287"/>
    </row>
    <row r="78" spans="1:9" ht="15" thickBot="1" x14ac:dyDescent="0.35">
      <c r="A78" s="152" t="str">
        <f>IF(I84&gt;0,"YES","NO")</f>
        <v>NO</v>
      </c>
      <c r="C78" s="42" t="s">
        <v>111</v>
      </c>
      <c r="D78" s="43" t="s">
        <v>46</v>
      </c>
      <c r="E78" s="43" t="s">
        <v>44</v>
      </c>
      <c r="F78" s="43" t="s">
        <v>67</v>
      </c>
      <c r="G78" s="43" t="s">
        <v>68</v>
      </c>
      <c r="H78" s="93" t="s">
        <v>43</v>
      </c>
      <c r="I78" s="109" t="s">
        <v>1</v>
      </c>
    </row>
    <row r="79" spans="1:9" x14ac:dyDescent="0.3">
      <c r="A79" s="152" t="str">
        <f t="shared" ref="A79:A84" si="7">IF(I79&gt;0,"YES","NO")</f>
        <v>NO</v>
      </c>
      <c r="C79" s="1"/>
      <c r="D79" s="2"/>
      <c r="E79" s="22"/>
      <c r="F79" s="25"/>
      <c r="G79" s="62"/>
      <c r="H79" s="27"/>
      <c r="I79" s="96">
        <f>ROUND((IFERROR(((E79/12)*G79)*H79,0)),2)</f>
        <v>0</v>
      </c>
    </row>
    <row r="80" spans="1:9" x14ac:dyDescent="0.3">
      <c r="A80" s="152" t="str">
        <f t="shared" si="7"/>
        <v>NO</v>
      </c>
      <c r="C80" s="1"/>
      <c r="D80" s="2"/>
      <c r="E80" s="22"/>
      <c r="F80" s="72"/>
      <c r="G80" s="71"/>
      <c r="H80" s="27"/>
      <c r="I80" s="96">
        <f>ROUND((IFERROR(((E80/12)*G80)*H80,0)),2)</f>
        <v>0</v>
      </c>
    </row>
    <row r="81" spans="1:9" x14ac:dyDescent="0.3">
      <c r="A81" s="152" t="str">
        <f t="shared" si="7"/>
        <v>NO</v>
      </c>
      <c r="C81" s="1"/>
      <c r="D81" s="2"/>
      <c r="E81" s="22"/>
      <c r="F81" s="72"/>
      <c r="G81" s="71"/>
      <c r="H81" s="27"/>
      <c r="I81" s="96">
        <f>ROUND((IFERROR(((E81/12)*G81)*H81,0)),2)</f>
        <v>0</v>
      </c>
    </row>
    <row r="82" spans="1:9" x14ac:dyDescent="0.3">
      <c r="A82" s="152" t="str">
        <f t="shared" si="7"/>
        <v>NO</v>
      </c>
      <c r="C82" s="1"/>
      <c r="D82" s="2"/>
      <c r="E82" s="22"/>
      <c r="F82" s="72"/>
      <c r="G82" s="71"/>
      <c r="H82" s="27"/>
      <c r="I82" s="96">
        <f>ROUND((IFERROR(((E82/12)*G82)*H82,0)),2)</f>
        <v>0</v>
      </c>
    </row>
    <row r="83" spans="1:9" ht="15" thickBot="1" x14ac:dyDescent="0.35">
      <c r="A83" s="152" t="str">
        <f t="shared" si="7"/>
        <v>NO</v>
      </c>
      <c r="C83" s="1"/>
      <c r="D83" s="2"/>
      <c r="E83" s="22"/>
      <c r="F83" s="72"/>
      <c r="G83" s="71"/>
      <c r="H83" s="27"/>
      <c r="I83" s="96">
        <f>ROUND((IFERROR(((E83/12)*G83)*H83,0)),2)</f>
        <v>0</v>
      </c>
    </row>
    <row r="84" spans="1:9" ht="16.8" thickTop="1" thickBot="1" x14ac:dyDescent="0.35">
      <c r="A84" s="152" t="str">
        <f t="shared" si="7"/>
        <v>NO</v>
      </c>
      <c r="C84" s="251" t="s">
        <v>90</v>
      </c>
      <c r="D84" s="252"/>
      <c r="E84" s="252"/>
      <c r="F84" s="252"/>
      <c r="G84" s="252"/>
      <c r="H84" s="253"/>
      <c r="I84" s="172">
        <f>SUM(I79:I83)</f>
        <v>0</v>
      </c>
    </row>
    <row r="85" spans="1:9" ht="15" thickBot="1" x14ac:dyDescent="0.35">
      <c r="A85" s="152" t="str">
        <f>IF(I91&gt;0,"YES","NO")</f>
        <v>NO</v>
      </c>
      <c r="C85" s="42" t="s">
        <v>111</v>
      </c>
      <c r="D85" s="43" t="s">
        <v>46</v>
      </c>
      <c r="E85" s="43" t="str">
        <f>IF('!!COMPLETE FIRST!!'!$E$11="YES","","100% Annual Fringe Cost")</f>
        <v>100% Annual Fringe Cost</v>
      </c>
      <c r="F85" s="43"/>
      <c r="G85" s="43" t="str">
        <f>IF('!!COMPLETE FIRST!!'!$E$11="YES","Fringe Rate %","")</f>
        <v/>
      </c>
      <c r="H85" s="93"/>
      <c r="I85" s="95" t="s">
        <v>1</v>
      </c>
    </row>
    <row r="86" spans="1:9" x14ac:dyDescent="0.3">
      <c r="A86" s="152" t="str">
        <f t="shared" ref="A86:A91" si="8">IF(I86&gt;0,"YES","NO")</f>
        <v>NO</v>
      </c>
      <c r="C86" s="191" t="str">
        <f t="shared" ref="C86:D90" si="9">IF(C79="","",C79)</f>
        <v/>
      </c>
      <c r="D86" s="192" t="str">
        <f t="shared" si="9"/>
        <v/>
      </c>
      <c r="E86" s="22"/>
      <c r="F86" s="84"/>
      <c r="G86" s="62"/>
      <c r="H86" s="85"/>
      <c r="I86" s="96">
        <f>IFERROR(ROUND(IF('!!COMPLETE FIRST!!'!$E$11="yes",(I79*G86),((E86/12)*G79)*H79),2),0)</f>
        <v>0</v>
      </c>
    </row>
    <row r="87" spans="1:9" x14ac:dyDescent="0.3">
      <c r="A87" s="152" t="str">
        <f t="shared" si="8"/>
        <v>NO</v>
      </c>
      <c r="C87" s="83" t="str">
        <f t="shared" si="9"/>
        <v/>
      </c>
      <c r="D87" s="193" t="str">
        <f t="shared" si="9"/>
        <v/>
      </c>
      <c r="E87" s="22"/>
      <c r="F87" s="84"/>
      <c r="G87" s="62"/>
      <c r="H87" s="85"/>
      <c r="I87" s="96">
        <f>IFERROR(ROUND(IF('!!COMPLETE FIRST!!'!$E$11="yes",(I80*G87),((E87/12)*G80)*H80),2),0)</f>
        <v>0</v>
      </c>
    </row>
    <row r="88" spans="1:9" x14ac:dyDescent="0.3">
      <c r="A88" s="152" t="str">
        <f t="shared" si="8"/>
        <v>NO</v>
      </c>
      <c r="C88" s="83" t="str">
        <f t="shared" si="9"/>
        <v/>
      </c>
      <c r="D88" s="193" t="str">
        <f t="shared" si="9"/>
        <v/>
      </c>
      <c r="E88" s="22"/>
      <c r="F88" s="84"/>
      <c r="G88" s="62"/>
      <c r="H88" s="85"/>
      <c r="I88" s="96">
        <f>IFERROR(ROUND(IF('!!COMPLETE FIRST!!'!$E$11="yes",(I81*G88),((E88/12)*G81)*H81),2),0)</f>
        <v>0</v>
      </c>
    </row>
    <row r="89" spans="1:9" x14ac:dyDescent="0.3">
      <c r="A89" s="152" t="str">
        <f t="shared" si="8"/>
        <v>NO</v>
      </c>
      <c r="C89" s="83" t="str">
        <f t="shared" si="9"/>
        <v/>
      </c>
      <c r="D89" s="193" t="str">
        <f t="shared" si="9"/>
        <v/>
      </c>
      <c r="E89" s="22"/>
      <c r="F89" s="84"/>
      <c r="G89" s="62"/>
      <c r="H89" s="85"/>
      <c r="I89" s="96">
        <f>IFERROR(ROUND(IF('!!COMPLETE FIRST!!'!$E$11="yes",(I82*G89),((E89/12)*G82)*H82),2),0)</f>
        <v>0</v>
      </c>
    </row>
    <row r="90" spans="1:9" ht="15" thickBot="1" x14ac:dyDescent="0.35">
      <c r="A90" s="152" t="str">
        <f t="shared" si="8"/>
        <v>NO</v>
      </c>
      <c r="C90" s="194" t="str">
        <f t="shared" si="9"/>
        <v/>
      </c>
      <c r="D90" s="195" t="str">
        <f t="shared" si="9"/>
        <v/>
      </c>
      <c r="E90" s="22"/>
      <c r="F90" s="84"/>
      <c r="G90" s="62"/>
      <c r="H90" s="85"/>
      <c r="I90" s="96">
        <f>IFERROR(ROUND(IF('!!COMPLETE FIRST!!'!$E$11="yes",(I83*G90),((E90/12)*G83)*H83),2),0)</f>
        <v>0</v>
      </c>
    </row>
    <row r="91" spans="1:9" ht="16.8" thickTop="1" thickBot="1" x14ac:dyDescent="0.35">
      <c r="A91" s="152" t="str">
        <f t="shared" si="8"/>
        <v>NO</v>
      </c>
      <c r="C91" s="251" t="s">
        <v>91</v>
      </c>
      <c r="D91" s="252"/>
      <c r="E91" s="252"/>
      <c r="F91" s="252"/>
      <c r="G91" s="252"/>
      <c r="H91" s="253"/>
      <c r="I91" s="172">
        <f>SUM(I86:I90)</f>
        <v>0</v>
      </c>
    </row>
    <row r="92" spans="1:9" ht="15" thickBot="1" x14ac:dyDescent="0.35">
      <c r="A92" s="152" t="str">
        <f>IF(I104&gt;0,"YES","NO")</f>
        <v>NO</v>
      </c>
      <c r="C92" s="42" t="s">
        <v>62</v>
      </c>
      <c r="D92" s="43" t="s">
        <v>78</v>
      </c>
      <c r="E92" s="277" t="s">
        <v>82</v>
      </c>
      <c r="F92" s="278"/>
      <c r="G92" s="278"/>
      <c r="H92" s="278"/>
      <c r="I92" s="109"/>
    </row>
    <row r="93" spans="1:9" x14ac:dyDescent="0.3">
      <c r="A93" s="152" t="str">
        <f t="shared" ref="A93:A105" si="10">IF(I93&gt;0,"YES","NO")</f>
        <v>NO</v>
      </c>
      <c r="C93" s="1"/>
      <c r="D93" s="74">
        <v>0</v>
      </c>
      <c r="E93" s="290"/>
      <c r="F93" s="291"/>
      <c r="G93" s="291"/>
      <c r="H93" s="291"/>
      <c r="I93" s="96">
        <f>D93</f>
        <v>0</v>
      </c>
    </row>
    <row r="94" spans="1:9" x14ac:dyDescent="0.3">
      <c r="A94" s="152" t="str">
        <f t="shared" si="10"/>
        <v>NO</v>
      </c>
      <c r="C94" s="1"/>
      <c r="D94" s="74">
        <v>0</v>
      </c>
      <c r="E94" s="288"/>
      <c r="F94" s="289"/>
      <c r="G94" s="289"/>
      <c r="H94" s="289"/>
      <c r="I94" s="96">
        <f t="shared" ref="I94:I102" si="11">D94</f>
        <v>0</v>
      </c>
    </row>
    <row r="95" spans="1:9" x14ac:dyDescent="0.3">
      <c r="A95" s="152" t="str">
        <f t="shared" si="10"/>
        <v>NO</v>
      </c>
      <c r="C95" s="1"/>
      <c r="D95" s="74">
        <v>0</v>
      </c>
      <c r="E95" s="288"/>
      <c r="F95" s="289"/>
      <c r="G95" s="289"/>
      <c r="H95" s="289"/>
      <c r="I95" s="96">
        <f t="shared" si="11"/>
        <v>0</v>
      </c>
    </row>
    <row r="96" spans="1:9" x14ac:dyDescent="0.3">
      <c r="A96" s="152" t="str">
        <f t="shared" si="10"/>
        <v>NO</v>
      </c>
      <c r="C96" s="1"/>
      <c r="D96" s="74">
        <v>0</v>
      </c>
      <c r="E96" s="288"/>
      <c r="F96" s="289"/>
      <c r="G96" s="289"/>
      <c r="H96" s="289"/>
      <c r="I96" s="96">
        <f t="shared" si="11"/>
        <v>0</v>
      </c>
    </row>
    <row r="97" spans="1:12" x14ac:dyDescent="0.3">
      <c r="A97" s="152" t="str">
        <f t="shared" si="10"/>
        <v>NO</v>
      </c>
      <c r="C97" s="1"/>
      <c r="D97" s="74">
        <v>0</v>
      </c>
      <c r="E97" s="288"/>
      <c r="F97" s="289"/>
      <c r="G97" s="289"/>
      <c r="H97" s="289"/>
      <c r="I97" s="96">
        <f t="shared" si="11"/>
        <v>0</v>
      </c>
    </row>
    <row r="98" spans="1:12" x14ac:dyDescent="0.3">
      <c r="A98" s="152" t="str">
        <f t="shared" si="10"/>
        <v>NO</v>
      </c>
      <c r="C98" s="1"/>
      <c r="D98" s="74">
        <v>0</v>
      </c>
      <c r="E98" s="288"/>
      <c r="F98" s="289"/>
      <c r="G98" s="289"/>
      <c r="H98" s="289"/>
      <c r="I98" s="96">
        <f t="shared" si="11"/>
        <v>0</v>
      </c>
    </row>
    <row r="99" spans="1:12" x14ac:dyDescent="0.3">
      <c r="A99" s="152" t="str">
        <f t="shared" si="10"/>
        <v>NO</v>
      </c>
      <c r="C99" s="1"/>
      <c r="D99" s="74">
        <v>0</v>
      </c>
      <c r="E99" s="288"/>
      <c r="F99" s="289"/>
      <c r="G99" s="289"/>
      <c r="H99" s="289"/>
      <c r="I99" s="96">
        <f t="shared" si="11"/>
        <v>0</v>
      </c>
    </row>
    <row r="100" spans="1:12" x14ac:dyDescent="0.3">
      <c r="A100" s="152" t="str">
        <f t="shared" si="10"/>
        <v>NO</v>
      </c>
      <c r="C100" s="1"/>
      <c r="D100" s="74">
        <v>0</v>
      </c>
      <c r="E100" s="288"/>
      <c r="F100" s="289"/>
      <c r="G100" s="289"/>
      <c r="H100" s="289"/>
      <c r="I100" s="96">
        <f t="shared" si="11"/>
        <v>0</v>
      </c>
    </row>
    <row r="101" spans="1:12" x14ac:dyDescent="0.3">
      <c r="A101" s="152" t="str">
        <f t="shared" si="10"/>
        <v>NO</v>
      </c>
      <c r="C101" s="46"/>
      <c r="D101" s="75">
        <v>0</v>
      </c>
      <c r="E101" s="288"/>
      <c r="F101" s="289"/>
      <c r="G101" s="289"/>
      <c r="H101" s="289"/>
      <c r="I101" s="96">
        <f t="shared" si="11"/>
        <v>0</v>
      </c>
    </row>
    <row r="102" spans="1:12" ht="15" thickBot="1" x14ac:dyDescent="0.35">
      <c r="A102" s="152" t="str">
        <f t="shared" si="10"/>
        <v>NO</v>
      </c>
      <c r="C102" s="1"/>
      <c r="D102" s="74">
        <v>0</v>
      </c>
      <c r="E102" s="288"/>
      <c r="F102" s="289"/>
      <c r="G102" s="289"/>
      <c r="H102" s="289"/>
      <c r="I102" s="96">
        <f t="shared" si="11"/>
        <v>0</v>
      </c>
    </row>
    <row r="103" spans="1:12" ht="15" thickBot="1" x14ac:dyDescent="0.35">
      <c r="A103" s="152" t="str">
        <f t="shared" si="10"/>
        <v>NO</v>
      </c>
      <c r="C103" s="203" t="s">
        <v>112</v>
      </c>
      <c r="D103" s="204"/>
      <c r="E103" s="245" t="s">
        <v>113</v>
      </c>
      <c r="F103" s="246"/>
      <c r="G103" s="246"/>
      <c r="H103" s="247"/>
      <c r="I103" s="205">
        <f>D103*(I46+I58)</f>
        <v>0</v>
      </c>
    </row>
    <row r="104" spans="1:12" ht="16.8" thickTop="1" thickBot="1" x14ac:dyDescent="0.35">
      <c r="A104" s="152" t="str">
        <f t="shared" si="10"/>
        <v>NO</v>
      </c>
      <c r="C104" s="251" t="s">
        <v>92</v>
      </c>
      <c r="D104" s="252"/>
      <c r="E104" s="252"/>
      <c r="F104" s="252"/>
      <c r="G104" s="252"/>
      <c r="H104" s="253"/>
      <c r="I104" s="172">
        <f>SUM(I93:I103)</f>
        <v>0</v>
      </c>
    </row>
    <row r="105" spans="1:12" ht="15.6" x14ac:dyDescent="0.3">
      <c r="A105" s="152" t="str">
        <f t="shared" si="10"/>
        <v>YES</v>
      </c>
      <c r="C105" s="238" t="str">
        <f>IF('!!COMPLETE FIRST!!'!$F$5=KEY!G3,"Cost Allocation Subtotal","")</f>
        <v/>
      </c>
      <c r="D105" s="239"/>
      <c r="E105" s="239"/>
      <c r="F105" s="239"/>
      <c r="G105" s="239"/>
      <c r="H105" s="240"/>
      <c r="I105" s="110" t="str">
        <f>IF('!!COMPLETE FIRST!!'!F5=KEY!G3,SUM(I84,I91,I104),IF('!!COMPLETE FIRST!!'!F5=KEY!G6,SUM(I84,I91,I104),""))</f>
        <v/>
      </c>
    </row>
    <row r="106" spans="1:12" ht="15.6" x14ac:dyDescent="0.3">
      <c r="A106" s="152"/>
      <c r="C106" s="265" t="str">
        <f>IF('!!COMPLETE FIRST!!'!$F$5=KEY!G2,"Negotiated Indirect Cost Rate","")</f>
        <v/>
      </c>
      <c r="D106" s="266"/>
      <c r="E106" s="266"/>
      <c r="F106" s="266"/>
      <c r="G106" s="266"/>
      <c r="H106" s="269"/>
      <c r="I106" s="111" t="str">
        <f>IF('!!COMPLETE FIRST!!'!F5=KEY!G2,IF('!!COMPLETE FIRST!!'!$E$7&gt;=0.1,($I$72-$I$71)*0.1,($I$72-$I$71)*'!!COMPLETE FIRST!!'!$E$7),"")</f>
        <v/>
      </c>
    </row>
    <row r="107" spans="1:12" ht="15.6" x14ac:dyDescent="0.3">
      <c r="A107" s="152"/>
      <c r="C107" s="265" t="str">
        <f>IF('!!COMPLETE FIRST!!'!F5=KEY!G4,"10% De Minimis Rate","")</f>
        <v/>
      </c>
      <c r="D107" s="266"/>
      <c r="E107" s="266"/>
      <c r="F107" s="266"/>
      <c r="G107" s="266"/>
      <c r="H107" s="269"/>
      <c r="I107" s="111" t="str">
        <f>IF('!!COMPLETE FIRST!!'!$F$5=KEY!$G$4,(SUM(I72-I71)*0.1),"")</f>
        <v/>
      </c>
      <c r="L107" s="124"/>
    </row>
    <row r="108" spans="1:12" ht="16.2" thickBot="1" x14ac:dyDescent="0.35">
      <c r="A108" s="152"/>
      <c r="C108" s="265" t="s">
        <v>65</v>
      </c>
      <c r="D108" s="266"/>
      <c r="E108" s="266"/>
      <c r="F108" s="266"/>
      <c r="G108" s="266"/>
      <c r="H108" s="266"/>
      <c r="I108" s="103">
        <f>SUM(I105:I107)</f>
        <v>0</v>
      </c>
    </row>
    <row r="109" spans="1:12" ht="18.600000000000001" thickBot="1" x14ac:dyDescent="0.35">
      <c r="A109" s="152"/>
      <c r="C109" s="267" t="s">
        <v>66</v>
      </c>
      <c r="D109" s="268"/>
      <c r="E109" s="268"/>
      <c r="F109" s="268"/>
      <c r="G109" s="268"/>
      <c r="H109" s="268"/>
      <c r="I109" s="112">
        <f>I108+I72</f>
        <v>0</v>
      </c>
    </row>
    <row r="110" spans="1:12" ht="15" thickBot="1" x14ac:dyDescent="0.35">
      <c r="A110" s="152"/>
      <c r="C110" s="133"/>
      <c r="D110" s="133"/>
      <c r="E110" s="133"/>
      <c r="F110" s="133"/>
      <c r="G110" s="133"/>
      <c r="H110" s="113"/>
      <c r="I110" s="146"/>
    </row>
    <row r="111" spans="1:12" ht="15" thickBot="1" x14ac:dyDescent="0.35">
      <c r="A111" s="152"/>
      <c r="C111" s="134"/>
      <c r="D111" s="135"/>
      <c r="E111" s="134"/>
      <c r="F111" s="136"/>
      <c r="G111" s="137"/>
      <c r="H111" s="138" t="s">
        <v>83</v>
      </c>
      <c r="I111" s="131">
        <f>IFERROR(I108/I72,0)</f>
        <v>0</v>
      </c>
    </row>
    <row r="112" spans="1:12" x14ac:dyDescent="0.3">
      <c r="A112" s="152"/>
      <c r="C112" s="114"/>
      <c r="D112" s="114"/>
      <c r="E112" s="114"/>
      <c r="F112" s="114"/>
      <c r="G112" s="114"/>
      <c r="H112" s="114"/>
      <c r="I112" s="114"/>
      <c r="J112" s="114"/>
    </row>
    <row r="113" spans="1:15" x14ac:dyDescent="0.3">
      <c r="A113" s="152"/>
      <c r="C113" s="123"/>
      <c r="D113" s="270" t="s">
        <v>15</v>
      </c>
      <c r="E113" s="271"/>
      <c r="F113" s="271"/>
      <c r="G113" s="271"/>
      <c r="H113" s="272"/>
      <c r="I113" s="139"/>
      <c r="J113" s="114"/>
    </row>
    <row r="114" spans="1:15" x14ac:dyDescent="0.3">
      <c r="A114" s="152"/>
      <c r="C114" s="123"/>
      <c r="D114" s="270" t="s">
        <v>13</v>
      </c>
      <c r="E114" s="271"/>
      <c r="F114" s="271"/>
      <c r="G114" s="271"/>
      <c r="H114" s="272"/>
      <c r="I114" s="139"/>
      <c r="J114" s="114"/>
    </row>
    <row r="115" spans="1:15" x14ac:dyDescent="0.3">
      <c r="A115" s="152"/>
      <c r="C115" s="123"/>
      <c r="D115" s="270" t="s">
        <v>14</v>
      </c>
      <c r="E115" s="271"/>
      <c r="F115" s="271"/>
      <c r="G115" s="271"/>
      <c r="H115" s="272"/>
      <c r="I115" s="139"/>
      <c r="J115" s="114"/>
    </row>
    <row r="116" spans="1:15" x14ac:dyDescent="0.3">
      <c r="A116" s="152"/>
    </row>
    <row r="117" spans="1:15" ht="15" thickBot="1" x14ac:dyDescent="0.35">
      <c r="A117" s="152"/>
    </row>
    <row r="118" spans="1:15" ht="18.600000000000001" thickBot="1" x14ac:dyDescent="0.35">
      <c r="A118" s="152" t="str">
        <f>A119</f>
        <v>NO</v>
      </c>
      <c r="C118" s="144" t="s">
        <v>84</v>
      </c>
      <c r="D118" s="232" t="s">
        <v>85</v>
      </c>
      <c r="E118" s="233"/>
      <c r="F118" s="233"/>
      <c r="G118" s="233"/>
      <c r="H118" s="233"/>
      <c r="I118" s="143"/>
    </row>
    <row r="119" spans="1:15" x14ac:dyDescent="0.3">
      <c r="A119" s="152" t="str">
        <f>IF(C119=0,"NO","YES")</f>
        <v>NO</v>
      </c>
      <c r="C119" s="73"/>
      <c r="D119" s="234"/>
      <c r="E119" s="235"/>
      <c r="F119" s="235"/>
      <c r="G119" s="235"/>
      <c r="H119" s="236"/>
      <c r="I119" s="115"/>
    </row>
    <row r="120" spans="1:15" x14ac:dyDescent="0.3">
      <c r="A120" s="152" t="str">
        <f>A119</f>
        <v>NO</v>
      </c>
      <c r="C120" s="116"/>
      <c r="D120" s="226"/>
      <c r="E120" s="227"/>
      <c r="F120" s="227"/>
      <c r="G120" s="227"/>
      <c r="H120" s="228"/>
      <c r="I120" s="115"/>
      <c r="O120" s="145"/>
    </row>
    <row r="121" spans="1:15" x14ac:dyDescent="0.3">
      <c r="A121" s="152" t="str">
        <f t="shared" ref="A121:A184" si="12">A120</f>
        <v>NO</v>
      </c>
      <c r="C121" s="116"/>
      <c r="D121" s="229"/>
      <c r="E121" s="230"/>
      <c r="F121" s="230"/>
      <c r="G121" s="230"/>
      <c r="H121" s="231"/>
      <c r="I121" s="115"/>
    </row>
    <row r="122" spans="1:15" x14ac:dyDescent="0.3">
      <c r="A122" s="152" t="str">
        <f t="shared" si="12"/>
        <v>NO</v>
      </c>
      <c r="C122" s="117"/>
      <c r="D122" s="118"/>
      <c r="E122" s="118"/>
      <c r="F122" s="118"/>
      <c r="G122" s="118"/>
      <c r="H122" s="118"/>
      <c r="I122" s="119"/>
    </row>
    <row r="123" spans="1:15" x14ac:dyDescent="0.3">
      <c r="A123" s="152" t="str">
        <f>IF(C123=0,"NO","YES")</f>
        <v>NO</v>
      </c>
      <c r="C123" s="73"/>
      <c r="D123" s="223"/>
      <c r="E123" s="224"/>
      <c r="F123" s="224"/>
      <c r="G123" s="224"/>
      <c r="H123" s="225"/>
      <c r="I123" s="115"/>
    </row>
    <row r="124" spans="1:15" x14ac:dyDescent="0.3">
      <c r="A124" s="152" t="str">
        <f t="shared" si="12"/>
        <v>NO</v>
      </c>
      <c r="C124" s="116"/>
      <c r="D124" s="226"/>
      <c r="E124" s="227"/>
      <c r="F124" s="227"/>
      <c r="G124" s="227"/>
      <c r="H124" s="228"/>
      <c r="I124" s="115"/>
    </row>
    <row r="125" spans="1:15" x14ac:dyDescent="0.3">
      <c r="A125" s="152" t="str">
        <f t="shared" si="12"/>
        <v>NO</v>
      </c>
      <c r="C125" s="116"/>
      <c r="D125" s="229"/>
      <c r="E125" s="230"/>
      <c r="F125" s="230"/>
      <c r="G125" s="230"/>
      <c r="H125" s="231"/>
      <c r="I125" s="115"/>
    </row>
    <row r="126" spans="1:15" x14ac:dyDescent="0.3">
      <c r="A126" s="152" t="str">
        <f t="shared" si="12"/>
        <v>NO</v>
      </c>
      <c r="C126" s="117"/>
      <c r="D126" s="118"/>
      <c r="E126" s="118"/>
      <c r="F126" s="118"/>
      <c r="G126" s="118"/>
      <c r="H126" s="118"/>
      <c r="I126" s="119"/>
    </row>
    <row r="127" spans="1:15" x14ac:dyDescent="0.3">
      <c r="A127" s="152" t="str">
        <f>IF(C127=0,"NO","YES")</f>
        <v>NO</v>
      </c>
      <c r="C127" s="73"/>
      <c r="D127" s="223"/>
      <c r="E127" s="224"/>
      <c r="F127" s="224"/>
      <c r="G127" s="224"/>
      <c r="H127" s="225"/>
      <c r="I127" s="115"/>
    </row>
    <row r="128" spans="1:15" x14ac:dyDescent="0.3">
      <c r="A128" s="152" t="str">
        <f t="shared" si="12"/>
        <v>NO</v>
      </c>
      <c r="C128" s="116"/>
      <c r="D128" s="226"/>
      <c r="E128" s="227"/>
      <c r="F128" s="227"/>
      <c r="G128" s="227"/>
      <c r="H128" s="228"/>
      <c r="I128" s="115"/>
    </row>
    <row r="129" spans="1:9" x14ac:dyDescent="0.3">
      <c r="A129" s="152" t="str">
        <f t="shared" si="12"/>
        <v>NO</v>
      </c>
      <c r="C129" s="116"/>
      <c r="D129" s="229"/>
      <c r="E129" s="230"/>
      <c r="F129" s="230"/>
      <c r="G129" s="230"/>
      <c r="H129" s="231"/>
      <c r="I129" s="115"/>
    </row>
    <row r="130" spans="1:9" x14ac:dyDescent="0.3">
      <c r="A130" s="152" t="str">
        <f t="shared" si="12"/>
        <v>NO</v>
      </c>
      <c r="C130" s="117"/>
      <c r="D130" s="118"/>
      <c r="E130" s="118"/>
      <c r="F130" s="118"/>
      <c r="G130" s="118"/>
      <c r="H130" s="118"/>
      <c r="I130" s="119"/>
    </row>
    <row r="131" spans="1:9" x14ac:dyDescent="0.3">
      <c r="A131" s="152" t="str">
        <f>IF(C131=0,"NO","YES")</f>
        <v>NO</v>
      </c>
      <c r="C131" s="73"/>
      <c r="D131" s="223"/>
      <c r="E131" s="224"/>
      <c r="F131" s="224"/>
      <c r="G131" s="224"/>
      <c r="H131" s="225"/>
      <c r="I131" s="115"/>
    </row>
    <row r="132" spans="1:9" x14ac:dyDescent="0.3">
      <c r="A132" s="152" t="str">
        <f t="shared" si="12"/>
        <v>NO</v>
      </c>
      <c r="C132" s="116"/>
      <c r="D132" s="226"/>
      <c r="E132" s="227"/>
      <c r="F132" s="227"/>
      <c r="G132" s="227"/>
      <c r="H132" s="228"/>
      <c r="I132" s="115"/>
    </row>
    <row r="133" spans="1:9" x14ac:dyDescent="0.3">
      <c r="A133" s="152" t="str">
        <f t="shared" si="12"/>
        <v>NO</v>
      </c>
      <c r="C133" s="116"/>
      <c r="D133" s="229"/>
      <c r="E133" s="230"/>
      <c r="F133" s="230"/>
      <c r="G133" s="230"/>
      <c r="H133" s="231"/>
      <c r="I133" s="115"/>
    </row>
    <row r="134" spans="1:9" x14ac:dyDescent="0.3">
      <c r="A134" s="152" t="str">
        <f t="shared" si="12"/>
        <v>NO</v>
      </c>
      <c r="C134" s="117"/>
      <c r="D134" s="118"/>
      <c r="E134" s="118"/>
      <c r="F134" s="118"/>
      <c r="G134" s="118"/>
      <c r="H134" s="118"/>
      <c r="I134" s="119"/>
    </row>
    <row r="135" spans="1:9" x14ac:dyDescent="0.3">
      <c r="A135" s="152" t="str">
        <f>IF(C135=0,"NO","YES")</f>
        <v>NO</v>
      </c>
      <c r="C135" s="73"/>
      <c r="D135" s="223"/>
      <c r="E135" s="224"/>
      <c r="F135" s="224"/>
      <c r="G135" s="224"/>
      <c r="H135" s="225"/>
      <c r="I135" s="115"/>
    </row>
    <row r="136" spans="1:9" x14ac:dyDescent="0.3">
      <c r="A136" s="152" t="str">
        <f t="shared" si="12"/>
        <v>NO</v>
      </c>
      <c r="C136" s="116"/>
      <c r="D136" s="226"/>
      <c r="E136" s="227"/>
      <c r="F136" s="227"/>
      <c r="G136" s="227"/>
      <c r="H136" s="228"/>
      <c r="I136" s="115"/>
    </row>
    <row r="137" spans="1:9" x14ac:dyDescent="0.3">
      <c r="A137" s="152" t="str">
        <f t="shared" si="12"/>
        <v>NO</v>
      </c>
      <c r="C137" s="116"/>
      <c r="D137" s="229"/>
      <c r="E137" s="230"/>
      <c r="F137" s="230"/>
      <c r="G137" s="230"/>
      <c r="H137" s="231"/>
      <c r="I137" s="115"/>
    </row>
    <row r="138" spans="1:9" x14ac:dyDescent="0.3">
      <c r="A138" s="152" t="str">
        <f t="shared" si="12"/>
        <v>NO</v>
      </c>
      <c r="C138" s="117"/>
      <c r="D138" s="118"/>
      <c r="E138" s="118"/>
      <c r="F138" s="118"/>
      <c r="G138" s="118"/>
      <c r="H138" s="118"/>
      <c r="I138" s="119"/>
    </row>
    <row r="139" spans="1:9" x14ac:dyDescent="0.3">
      <c r="A139" s="152" t="str">
        <f>IF(C139=0,"NO","YES")</f>
        <v>NO</v>
      </c>
      <c r="C139" s="73"/>
      <c r="D139" s="223"/>
      <c r="E139" s="224"/>
      <c r="F139" s="224"/>
      <c r="G139" s="224"/>
      <c r="H139" s="225"/>
      <c r="I139" s="115"/>
    </row>
    <row r="140" spans="1:9" x14ac:dyDescent="0.3">
      <c r="A140" s="152" t="str">
        <f t="shared" si="12"/>
        <v>NO</v>
      </c>
      <c r="C140" s="116"/>
      <c r="D140" s="226"/>
      <c r="E140" s="227"/>
      <c r="F140" s="227"/>
      <c r="G140" s="227"/>
      <c r="H140" s="228"/>
      <c r="I140" s="115"/>
    </row>
    <row r="141" spans="1:9" x14ac:dyDescent="0.3">
      <c r="A141" s="152" t="str">
        <f t="shared" si="12"/>
        <v>NO</v>
      </c>
      <c r="C141" s="116"/>
      <c r="D141" s="229"/>
      <c r="E141" s="230"/>
      <c r="F141" s="230"/>
      <c r="G141" s="230"/>
      <c r="H141" s="231"/>
      <c r="I141" s="115"/>
    </row>
    <row r="142" spans="1:9" x14ac:dyDescent="0.3">
      <c r="A142" s="152" t="str">
        <f t="shared" si="12"/>
        <v>NO</v>
      </c>
      <c r="C142" s="117"/>
      <c r="D142" s="118"/>
      <c r="E142" s="118"/>
      <c r="F142" s="118"/>
      <c r="G142" s="118"/>
      <c r="H142" s="118"/>
      <c r="I142" s="119"/>
    </row>
    <row r="143" spans="1:9" x14ac:dyDescent="0.3">
      <c r="A143" s="152" t="str">
        <f>IF(C143=0,"NO","YES")</f>
        <v>NO</v>
      </c>
      <c r="C143" s="73"/>
      <c r="D143" s="223"/>
      <c r="E143" s="224"/>
      <c r="F143" s="224"/>
      <c r="G143" s="224"/>
      <c r="H143" s="225"/>
      <c r="I143" s="115"/>
    </row>
    <row r="144" spans="1:9" x14ac:dyDescent="0.3">
      <c r="A144" s="152" t="str">
        <f t="shared" si="12"/>
        <v>NO</v>
      </c>
      <c r="C144" s="116"/>
      <c r="D144" s="226"/>
      <c r="E144" s="227"/>
      <c r="F144" s="227"/>
      <c r="G144" s="227"/>
      <c r="H144" s="228"/>
      <c r="I144" s="115"/>
    </row>
    <row r="145" spans="1:9" x14ac:dyDescent="0.3">
      <c r="A145" s="152" t="str">
        <f t="shared" si="12"/>
        <v>NO</v>
      </c>
      <c r="C145" s="116"/>
      <c r="D145" s="229"/>
      <c r="E145" s="230"/>
      <c r="F145" s="230"/>
      <c r="G145" s="230"/>
      <c r="H145" s="231"/>
      <c r="I145" s="115"/>
    </row>
    <row r="146" spans="1:9" x14ac:dyDescent="0.3">
      <c r="A146" s="152" t="str">
        <f t="shared" si="12"/>
        <v>NO</v>
      </c>
      <c r="C146" s="117"/>
      <c r="D146" s="118"/>
      <c r="E146" s="118"/>
      <c r="F146" s="118"/>
      <c r="G146" s="118"/>
      <c r="H146" s="118"/>
      <c r="I146" s="119"/>
    </row>
    <row r="147" spans="1:9" x14ac:dyDescent="0.3">
      <c r="A147" s="152" t="str">
        <f>IF(C147=0,"NO","YES")</f>
        <v>NO</v>
      </c>
      <c r="C147" s="73"/>
      <c r="D147" s="223"/>
      <c r="E147" s="224"/>
      <c r="F147" s="224"/>
      <c r="G147" s="224"/>
      <c r="H147" s="225"/>
      <c r="I147" s="115"/>
    </row>
    <row r="148" spans="1:9" x14ac:dyDescent="0.3">
      <c r="A148" s="152" t="str">
        <f t="shared" si="12"/>
        <v>NO</v>
      </c>
      <c r="C148" s="116"/>
      <c r="D148" s="226"/>
      <c r="E148" s="227"/>
      <c r="F148" s="227"/>
      <c r="G148" s="227"/>
      <c r="H148" s="228"/>
      <c r="I148" s="115"/>
    </row>
    <row r="149" spans="1:9" x14ac:dyDescent="0.3">
      <c r="A149" s="152" t="str">
        <f t="shared" si="12"/>
        <v>NO</v>
      </c>
      <c r="C149" s="116"/>
      <c r="D149" s="229"/>
      <c r="E149" s="230"/>
      <c r="F149" s="230"/>
      <c r="G149" s="230"/>
      <c r="H149" s="231"/>
      <c r="I149" s="115"/>
    </row>
    <row r="150" spans="1:9" x14ac:dyDescent="0.3">
      <c r="A150" s="152" t="str">
        <f t="shared" si="12"/>
        <v>NO</v>
      </c>
      <c r="C150" s="117"/>
      <c r="D150" s="118"/>
      <c r="E150" s="118"/>
      <c r="F150" s="118"/>
      <c r="G150" s="118"/>
      <c r="H150" s="118"/>
      <c r="I150" s="119"/>
    </row>
    <row r="151" spans="1:9" x14ac:dyDescent="0.3">
      <c r="A151" s="152" t="str">
        <f>IF(C151=0,"NO","YES")</f>
        <v>NO</v>
      </c>
      <c r="C151" s="73"/>
      <c r="D151" s="223"/>
      <c r="E151" s="224"/>
      <c r="F151" s="224"/>
      <c r="G151" s="224"/>
      <c r="H151" s="225"/>
      <c r="I151" s="115"/>
    </row>
    <row r="152" spans="1:9" x14ac:dyDescent="0.3">
      <c r="A152" s="152" t="str">
        <f t="shared" si="12"/>
        <v>NO</v>
      </c>
      <c r="C152" s="116"/>
      <c r="D152" s="226"/>
      <c r="E152" s="227"/>
      <c r="F152" s="227"/>
      <c r="G152" s="227"/>
      <c r="H152" s="228"/>
      <c r="I152" s="115"/>
    </row>
    <row r="153" spans="1:9" x14ac:dyDescent="0.3">
      <c r="A153" s="152" t="str">
        <f t="shared" si="12"/>
        <v>NO</v>
      </c>
      <c r="C153" s="116"/>
      <c r="D153" s="229"/>
      <c r="E153" s="230"/>
      <c r="F153" s="230"/>
      <c r="G153" s="230"/>
      <c r="H153" s="231"/>
      <c r="I153" s="115"/>
    </row>
    <row r="154" spans="1:9" x14ac:dyDescent="0.3">
      <c r="A154" s="152" t="str">
        <f t="shared" si="12"/>
        <v>NO</v>
      </c>
      <c r="C154" s="117"/>
      <c r="D154" s="118"/>
      <c r="E154" s="118"/>
      <c r="F154" s="118"/>
      <c r="G154" s="118"/>
      <c r="H154" s="118"/>
      <c r="I154" s="119"/>
    </row>
    <row r="155" spans="1:9" x14ac:dyDescent="0.3">
      <c r="A155" s="152" t="str">
        <f>IF(C155=0,"NO","YES")</f>
        <v>NO</v>
      </c>
      <c r="C155" s="73"/>
      <c r="D155" s="223"/>
      <c r="E155" s="224"/>
      <c r="F155" s="224"/>
      <c r="G155" s="224"/>
      <c r="H155" s="225"/>
      <c r="I155" s="115"/>
    </row>
    <row r="156" spans="1:9" x14ac:dyDescent="0.3">
      <c r="A156" s="152" t="str">
        <f t="shared" si="12"/>
        <v>NO</v>
      </c>
      <c r="C156" s="116"/>
      <c r="D156" s="226"/>
      <c r="E156" s="227"/>
      <c r="F156" s="227"/>
      <c r="G156" s="227"/>
      <c r="H156" s="228"/>
      <c r="I156" s="115"/>
    </row>
    <row r="157" spans="1:9" x14ac:dyDescent="0.3">
      <c r="A157" s="152" t="str">
        <f t="shared" si="12"/>
        <v>NO</v>
      </c>
      <c r="C157" s="116"/>
      <c r="D157" s="229"/>
      <c r="E157" s="230"/>
      <c r="F157" s="230"/>
      <c r="G157" s="230"/>
      <c r="H157" s="231"/>
      <c r="I157" s="115"/>
    </row>
    <row r="158" spans="1:9" x14ac:dyDescent="0.3">
      <c r="A158" s="152" t="str">
        <f t="shared" si="12"/>
        <v>NO</v>
      </c>
      <c r="C158" s="117"/>
      <c r="D158" s="118"/>
      <c r="E158" s="118"/>
      <c r="F158" s="118"/>
      <c r="G158" s="118"/>
      <c r="H158" s="118"/>
      <c r="I158" s="119"/>
    </row>
    <row r="159" spans="1:9" x14ac:dyDescent="0.3">
      <c r="A159" s="152" t="str">
        <f>IF(C159=0,"NO","YES")</f>
        <v>NO</v>
      </c>
      <c r="C159" s="73"/>
      <c r="D159" s="226"/>
      <c r="E159" s="227"/>
      <c r="F159" s="227"/>
      <c r="G159" s="227"/>
      <c r="H159" s="228"/>
      <c r="I159" s="115"/>
    </row>
    <row r="160" spans="1:9" x14ac:dyDescent="0.3">
      <c r="A160" s="152" t="str">
        <f t="shared" si="12"/>
        <v>NO</v>
      </c>
      <c r="C160" s="116"/>
      <c r="D160" s="226"/>
      <c r="E160" s="227"/>
      <c r="F160" s="227"/>
      <c r="G160" s="227"/>
      <c r="H160" s="228"/>
      <c r="I160" s="115"/>
    </row>
    <row r="161" spans="1:9" x14ac:dyDescent="0.3">
      <c r="A161" s="152" t="str">
        <f t="shared" si="12"/>
        <v>NO</v>
      </c>
      <c r="C161" s="116"/>
      <c r="D161" s="229"/>
      <c r="E161" s="230"/>
      <c r="F161" s="230"/>
      <c r="G161" s="230"/>
      <c r="H161" s="231"/>
      <c r="I161" s="115"/>
    </row>
    <row r="162" spans="1:9" x14ac:dyDescent="0.3">
      <c r="A162" s="152" t="str">
        <f t="shared" si="12"/>
        <v>NO</v>
      </c>
      <c r="C162" s="117"/>
      <c r="D162" s="118"/>
      <c r="E162" s="118"/>
      <c r="F162" s="118"/>
      <c r="G162" s="118"/>
      <c r="H162" s="118"/>
      <c r="I162" s="119"/>
    </row>
    <row r="163" spans="1:9" x14ac:dyDescent="0.3">
      <c r="A163" s="152" t="str">
        <f>IF(C163=0,"NO","YES")</f>
        <v>NO</v>
      </c>
      <c r="C163" s="73"/>
      <c r="D163" s="223"/>
      <c r="E163" s="224"/>
      <c r="F163" s="224"/>
      <c r="G163" s="224"/>
      <c r="H163" s="225"/>
      <c r="I163" s="115"/>
    </row>
    <row r="164" spans="1:9" x14ac:dyDescent="0.3">
      <c r="A164" s="152" t="str">
        <f t="shared" si="12"/>
        <v>NO</v>
      </c>
      <c r="C164" s="116"/>
      <c r="D164" s="226"/>
      <c r="E164" s="227"/>
      <c r="F164" s="227"/>
      <c r="G164" s="227"/>
      <c r="H164" s="228"/>
      <c r="I164" s="115"/>
    </row>
    <row r="165" spans="1:9" x14ac:dyDescent="0.3">
      <c r="A165" s="152" t="str">
        <f t="shared" si="12"/>
        <v>NO</v>
      </c>
      <c r="C165" s="116"/>
      <c r="D165" s="229"/>
      <c r="E165" s="230"/>
      <c r="F165" s="230"/>
      <c r="G165" s="230"/>
      <c r="H165" s="231"/>
      <c r="I165" s="115"/>
    </row>
    <row r="166" spans="1:9" x14ac:dyDescent="0.3">
      <c r="A166" s="152" t="str">
        <f t="shared" si="12"/>
        <v>NO</v>
      </c>
      <c r="C166" s="117"/>
      <c r="D166" s="118"/>
      <c r="E166" s="118"/>
      <c r="F166" s="118"/>
      <c r="G166" s="118"/>
      <c r="H166" s="118"/>
      <c r="I166" s="119"/>
    </row>
    <row r="167" spans="1:9" x14ac:dyDescent="0.3">
      <c r="A167" s="152" t="str">
        <f>IF(C167=0,"NO","YES")</f>
        <v>NO</v>
      </c>
      <c r="C167" s="73"/>
      <c r="D167" s="223"/>
      <c r="E167" s="224"/>
      <c r="F167" s="224"/>
      <c r="G167" s="224"/>
      <c r="H167" s="225"/>
      <c r="I167" s="115"/>
    </row>
    <row r="168" spans="1:9" x14ac:dyDescent="0.3">
      <c r="A168" s="152" t="str">
        <f t="shared" si="12"/>
        <v>NO</v>
      </c>
      <c r="C168" s="116"/>
      <c r="D168" s="226"/>
      <c r="E168" s="227"/>
      <c r="F168" s="227"/>
      <c r="G168" s="227"/>
      <c r="H168" s="228"/>
      <c r="I168" s="115"/>
    </row>
    <row r="169" spans="1:9" x14ac:dyDescent="0.3">
      <c r="A169" s="152" t="str">
        <f t="shared" si="12"/>
        <v>NO</v>
      </c>
      <c r="C169" s="116"/>
      <c r="D169" s="229"/>
      <c r="E169" s="230"/>
      <c r="F169" s="230"/>
      <c r="G169" s="230"/>
      <c r="H169" s="231"/>
      <c r="I169" s="115"/>
    </row>
    <row r="170" spans="1:9" x14ac:dyDescent="0.3">
      <c r="A170" s="152" t="str">
        <f t="shared" si="12"/>
        <v>NO</v>
      </c>
      <c r="C170" s="117"/>
      <c r="D170" s="118"/>
      <c r="E170" s="118"/>
      <c r="F170" s="118"/>
      <c r="G170" s="118"/>
      <c r="H170" s="118"/>
      <c r="I170" s="119"/>
    </row>
    <row r="171" spans="1:9" x14ac:dyDescent="0.3">
      <c r="A171" s="152" t="str">
        <f>IF(C171=0,"NO","YES")</f>
        <v>NO</v>
      </c>
      <c r="C171" s="73"/>
      <c r="D171" s="223"/>
      <c r="E171" s="224"/>
      <c r="F171" s="224"/>
      <c r="G171" s="224"/>
      <c r="H171" s="225"/>
      <c r="I171" s="115"/>
    </row>
    <row r="172" spans="1:9" x14ac:dyDescent="0.3">
      <c r="A172" s="152" t="str">
        <f t="shared" si="12"/>
        <v>NO</v>
      </c>
      <c r="C172" s="116"/>
      <c r="D172" s="226"/>
      <c r="E172" s="227"/>
      <c r="F172" s="227"/>
      <c r="G172" s="227"/>
      <c r="H172" s="228"/>
      <c r="I172" s="115"/>
    </row>
    <row r="173" spans="1:9" x14ac:dyDescent="0.3">
      <c r="A173" s="152" t="str">
        <f t="shared" si="12"/>
        <v>NO</v>
      </c>
      <c r="C173" s="116"/>
      <c r="D173" s="229"/>
      <c r="E173" s="230"/>
      <c r="F173" s="230"/>
      <c r="G173" s="230"/>
      <c r="H173" s="231"/>
      <c r="I173" s="115"/>
    </row>
    <row r="174" spans="1:9" x14ac:dyDescent="0.3">
      <c r="A174" s="152" t="str">
        <f t="shared" si="12"/>
        <v>NO</v>
      </c>
      <c r="C174" s="117"/>
      <c r="D174" s="118"/>
      <c r="E174" s="118"/>
      <c r="F174" s="118"/>
      <c r="G174" s="118"/>
      <c r="H174" s="118"/>
      <c r="I174" s="119"/>
    </row>
    <row r="175" spans="1:9" x14ac:dyDescent="0.3">
      <c r="A175" s="152" t="str">
        <f>IF(C175=0,"NO","YES")</f>
        <v>NO</v>
      </c>
      <c r="C175" s="73"/>
      <c r="D175" s="223"/>
      <c r="E175" s="224"/>
      <c r="F175" s="224"/>
      <c r="G175" s="224"/>
      <c r="H175" s="225"/>
      <c r="I175" s="115"/>
    </row>
    <row r="176" spans="1:9" x14ac:dyDescent="0.3">
      <c r="A176" s="152" t="str">
        <f t="shared" si="12"/>
        <v>NO</v>
      </c>
      <c r="C176" s="116"/>
      <c r="D176" s="226"/>
      <c r="E176" s="227"/>
      <c r="F176" s="227"/>
      <c r="G176" s="227"/>
      <c r="H176" s="228"/>
      <c r="I176" s="115"/>
    </row>
    <row r="177" spans="1:9" x14ac:dyDescent="0.3">
      <c r="A177" s="152" t="str">
        <f t="shared" si="12"/>
        <v>NO</v>
      </c>
      <c r="C177" s="116"/>
      <c r="D177" s="229"/>
      <c r="E177" s="230"/>
      <c r="F177" s="230"/>
      <c r="G177" s="230"/>
      <c r="H177" s="231"/>
      <c r="I177" s="115"/>
    </row>
    <row r="178" spans="1:9" x14ac:dyDescent="0.3">
      <c r="A178" s="152" t="str">
        <f t="shared" si="12"/>
        <v>NO</v>
      </c>
      <c r="C178" s="117"/>
      <c r="D178" s="118"/>
      <c r="E178" s="118"/>
      <c r="F178" s="118"/>
      <c r="G178" s="118"/>
      <c r="H178" s="118"/>
      <c r="I178" s="119"/>
    </row>
    <row r="179" spans="1:9" x14ac:dyDescent="0.3">
      <c r="A179" s="152" t="str">
        <f>IF(C179=0,"NO","YES")</f>
        <v>NO</v>
      </c>
      <c r="C179" s="73"/>
      <c r="D179" s="223"/>
      <c r="E179" s="224"/>
      <c r="F179" s="224"/>
      <c r="G179" s="224"/>
      <c r="H179" s="225"/>
      <c r="I179" s="115"/>
    </row>
    <row r="180" spans="1:9" x14ac:dyDescent="0.3">
      <c r="A180" s="152" t="str">
        <f t="shared" si="12"/>
        <v>NO</v>
      </c>
      <c r="C180" s="116"/>
      <c r="D180" s="226"/>
      <c r="E180" s="227"/>
      <c r="F180" s="227"/>
      <c r="G180" s="227"/>
      <c r="H180" s="228"/>
      <c r="I180" s="115"/>
    </row>
    <row r="181" spans="1:9" x14ac:dyDescent="0.3">
      <c r="A181" s="152" t="str">
        <f t="shared" si="12"/>
        <v>NO</v>
      </c>
      <c r="C181" s="116"/>
      <c r="D181" s="229"/>
      <c r="E181" s="230"/>
      <c r="F181" s="230"/>
      <c r="G181" s="230"/>
      <c r="H181" s="231"/>
      <c r="I181" s="115"/>
    </row>
    <row r="182" spans="1:9" x14ac:dyDescent="0.3">
      <c r="A182" s="152" t="str">
        <f t="shared" si="12"/>
        <v>NO</v>
      </c>
      <c r="C182" s="117"/>
      <c r="D182" s="118"/>
      <c r="E182" s="118"/>
      <c r="F182" s="118"/>
      <c r="G182" s="118"/>
      <c r="H182" s="118"/>
      <c r="I182" s="119"/>
    </row>
    <row r="183" spans="1:9" x14ac:dyDescent="0.3">
      <c r="A183" s="152" t="str">
        <f>IF(C183=0,"NO","YES")</f>
        <v>NO</v>
      </c>
      <c r="C183" s="73"/>
      <c r="D183" s="223"/>
      <c r="E183" s="224"/>
      <c r="F183" s="224"/>
      <c r="G183" s="224"/>
      <c r="H183" s="225"/>
      <c r="I183" s="115"/>
    </row>
    <row r="184" spans="1:9" x14ac:dyDescent="0.3">
      <c r="A184" s="152" t="str">
        <f t="shared" si="12"/>
        <v>NO</v>
      </c>
      <c r="C184" s="116"/>
      <c r="D184" s="226"/>
      <c r="E184" s="227"/>
      <c r="F184" s="227"/>
      <c r="G184" s="227"/>
      <c r="H184" s="228"/>
      <c r="I184" s="115"/>
    </row>
    <row r="185" spans="1:9" x14ac:dyDescent="0.3">
      <c r="A185" s="152" t="str">
        <f>A184</f>
        <v>NO</v>
      </c>
      <c r="C185" s="116"/>
      <c r="D185" s="229"/>
      <c r="E185" s="230"/>
      <c r="F185" s="230"/>
      <c r="G185" s="230"/>
      <c r="H185" s="231"/>
      <c r="I185" s="115"/>
    </row>
    <row r="186" spans="1:9" x14ac:dyDescent="0.3">
      <c r="A186" s="152" t="str">
        <f>A185</f>
        <v>NO</v>
      </c>
      <c r="C186" s="117"/>
      <c r="D186" s="118"/>
      <c r="E186" s="118"/>
      <c r="F186" s="118"/>
      <c r="G186" s="118"/>
      <c r="H186" s="118"/>
      <c r="I186" s="119"/>
    </row>
    <row r="187" spans="1:9" x14ac:dyDescent="0.3">
      <c r="A187" s="152" t="str">
        <f>IF(C187=0,"NO","YES")</f>
        <v>NO</v>
      </c>
      <c r="C187" s="174"/>
      <c r="D187" s="223"/>
      <c r="E187" s="224"/>
      <c r="F187" s="224"/>
      <c r="G187" s="224"/>
      <c r="H187" s="225"/>
      <c r="I187" s="175"/>
    </row>
    <row r="188" spans="1:9" x14ac:dyDescent="0.3">
      <c r="A188" s="152" t="str">
        <f>A187</f>
        <v>NO</v>
      </c>
      <c r="C188" s="116"/>
      <c r="D188" s="226"/>
      <c r="E188" s="227"/>
      <c r="F188" s="227"/>
      <c r="G188" s="227"/>
      <c r="H188" s="228"/>
      <c r="I188" s="115"/>
    </row>
    <row r="189" spans="1:9" x14ac:dyDescent="0.3">
      <c r="A189" s="152" t="str">
        <f>A188</f>
        <v>NO</v>
      </c>
      <c r="C189" s="116"/>
      <c r="D189" s="229"/>
      <c r="E189" s="230"/>
      <c r="F189" s="230"/>
      <c r="G189" s="230"/>
      <c r="H189" s="231"/>
      <c r="I189" s="115"/>
    </row>
    <row r="190" spans="1:9" ht="15" thickBot="1" x14ac:dyDescent="0.35">
      <c r="A190" s="152" t="str">
        <f>A189</f>
        <v>NO</v>
      </c>
      <c r="C190" s="120"/>
      <c r="D190" s="121"/>
      <c r="E190" s="121"/>
      <c r="F190" s="121"/>
      <c r="G190" s="121"/>
      <c r="H190" s="121"/>
      <c r="I190" s="122"/>
    </row>
    <row r="191" spans="1:9" ht="15" thickBot="1" x14ac:dyDescent="0.35">
      <c r="A191" s="152"/>
    </row>
    <row r="192" spans="1:9" ht="18.600000000000001" thickBot="1" x14ac:dyDescent="0.35">
      <c r="A192" s="152" t="str">
        <f>A193</f>
        <v>NO</v>
      </c>
      <c r="C192" s="144" t="s">
        <v>84</v>
      </c>
      <c r="D192" s="232" t="s">
        <v>89</v>
      </c>
      <c r="E192" s="233"/>
      <c r="F192" s="233"/>
      <c r="G192" s="233"/>
      <c r="H192" s="233"/>
      <c r="I192" s="143"/>
    </row>
    <row r="193" spans="1:9" x14ac:dyDescent="0.3">
      <c r="A193" s="152" t="str">
        <f>IF(C193=0,"NO","YES")</f>
        <v>NO</v>
      </c>
      <c r="C193" s="73"/>
      <c r="D193" s="234"/>
      <c r="E193" s="235"/>
      <c r="F193" s="235"/>
      <c r="G193" s="235"/>
      <c r="H193" s="236"/>
      <c r="I193" s="115"/>
    </row>
    <row r="194" spans="1:9" x14ac:dyDescent="0.3">
      <c r="A194" s="152" t="str">
        <f>A193</f>
        <v>NO</v>
      </c>
      <c r="C194" s="116"/>
      <c r="D194" s="226"/>
      <c r="E194" s="227"/>
      <c r="F194" s="227"/>
      <c r="G194" s="227"/>
      <c r="H194" s="228"/>
      <c r="I194" s="115"/>
    </row>
    <row r="195" spans="1:9" x14ac:dyDescent="0.3">
      <c r="A195" s="152" t="str">
        <f>A194</f>
        <v>NO</v>
      </c>
      <c r="C195" s="116"/>
      <c r="D195" s="229"/>
      <c r="E195" s="230"/>
      <c r="F195" s="230"/>
      <c r="G195" s="230"/>
      <c r="H195" s="231"/>
      <c r="I195" s="115"/>
    </row>
    <row r="196" spans="1:9" x14ac:dyDescent="0.3">
      <c r="A196" s="152" t="str">
        <f>A195</f>
        <v>NO</v>
      </c>
      <c r="C196" s="117"/>
      <c r="D196" s="118"/>
      <c r="E196" s="118"/>
      <c r="F196" s="118"/>
      <c r="G196" s="118"/>
      <c r="H196" s="118"/>
      <c r="I196" s="119"/>
    </row>
    <row r="197" spans="1:9" x14ac:dyDescent="0.3">
      <c r="A197" s="152" t="str">
        <f>IF(C197=0,"NO","YES")</f>
        <v>NO</v>
      </c>
      <c r="C197" s="73"/>
      <c r="D197" s="223"/>
      <c r="E197" s="224"/>
      <c r="F197" s="224"/>
      <c r="G197" s="224"/>
      <c r="H197" s="225"/>
      <c r="I197" s="115"/>
    </row>
    <row r="198" spans="1:9" x14ac:dyDescent="0.3">
      <c r="A198" s="152" t="str">
        <f>A197</f>
        <v>NO</v>
      </c>
      <c r="C198" s="116"/>
      <c r="D198" s="226"/>
      <c r="E198" s="227"/>
      <c r="F198" s="227"/>
      <c r="G198" s="227"/>
      <c r="H198" s="228"/>
      <c r="I198" s="115"/>
    </row>
    <row r="199" spans="1:9" x14ac:dyDescent="0.3">
      <c r="A199" s="152" t="str">
        <f>A198</f>
        <v>NO</v>
      </c>
      <c r="C199" s="116"/>
      <c r="D199" s="229"/>
      <c r="E199" s="230"/>
      <c r="F199" s="230"/>
      <c r="G199" s="230"/>
      <c r="H199" s="231"/>
      <c r="I199" s="115"/>
    </row>
    <row r="200" spans="1:9" x14ac:dyDescent="0.3">
      <c r="A200" s="152" t="str">
        <f>A199</f>
        <v>NO</v>
      </c>
      <c r="C200" s="117"/>
      <c r="D200" s="118"/>
      <c r="E200" s="118"/>
      <c r="F200" s="118"/>
      <c r="G200" s="118"/>
      <c r="H200" s="118"/>
      <c r="I200" s="119"/>
    </row>
    <row r="201" spans="1:9" x14ac:dyDescent="0.3">
      <c r="A201" s="152" t="str">
        <f>IF(C201=0,"NO","YES")</f>
        <v>NO</v>
      </c>
      <c r="C201" s="73"/>
      <c r="D201" s="223"/>
      <c r="E201" s="224"/>
      <c r="F201" s="224"/>
      <c r="G201" s="224"/>
      <c r="H201" s="225"/>
      <c r="I201" s="115"/>
    </row>
    <row r="202" spans="1:9" x14ac:dyDescent="0.3">
      <c r="A202" s="152" t="str">
        <f>A201</f>
        <v>NO</v>
      </c>
      <c r="C202" s="116"/>
      <c r="D202" s="226"/>
      <c r="E202" s="227"/>
      <c r="F202" s="227"/>
      <c r="G202" s="227"/>
      <c r="H202" s="228"/>
      <c r="I202" s="115"/>
    </row>
    <row r="203" spans="1:9" x14ac:dyDescent="0.3">
      <c r="A203" s="152" t="str">
        <f>A202</f>
        <v>NO</v>
      </c>
      <c r="C203" s="116"/>
      <c r="D203" s="229"/>
      <c r="E203" s="230"/>
      <c r="F203" s="230"/>
      <c r="G203" s="230"/>
      <c r="H203" s="231"/>
      <c r="I203" s="115"/>
    </row>
    <row r="204" spans="1:9" x14ac:dyDescent="0.3">
      <c r="A204" s="152" t="str">
        <f>A203</f>
        <v>NO</v>
      </c>
      <c r="C204" s="117"/>
      <c r="D204" s="118"/>
      <c r="E204" s="118"/>
      <c r="F204" s="118"/>
      <c r="G204" s="118"/>
      <c r="H204" s="118"/>
      <c r="I204" s="119"/>
    </row>
    <row r="205" spans="1:9" x14ac:dyDescent="0.3">
      <c r="A205" s="152" t="str">
        <f>IF(C205=0,"NO","YES")</f>
        <v>NO</v>
      </c>
      <c r="C205" s="73"/>
      <c r="D205" s="223"/>
      <c r="E205" s="224"/>
      <c r="F205" s="224"/>
      <c r="G205" s="224"/>
      <c r="H205" s="225"/>
      <c r="I205" s="115"/>
    </row>
    <row r="206" spans="1:9" x14ac:dyDescent="0.3">
      <c r="A206" s="152" t="str">
        <f>A205</f>
        <v>NO</v>
      </c>
      <c r="C206" s="116"/>
      <c r="D206" s="226"/>
      <c r="E206" s="227"/>
      <c r="F206" s="227"/>
      <c r="G206" s="227"/>
      <c r="H206" s="228"/>
      <c r="I206" s="115"/>
    </row>
    <row r="207" spans="1:9" x14ac:dyDescent="0.3">
      <c r="A207" s="152" t="str">
        <f>A206</f>
        <v>NO</v>
      </c>
      <c r="C207" s="116"/>
      <c r="D207" s="229"/>
      <c r="E207" s="230"/>
      <c r="F207" s="230"/>
      <c r="G207" s="230"/>
      <c r="H207" s="231"/>
      <c r="I207" s="115"/>
    </row>
    <row r="208" spans="1:9" x14ac:dyDescent="0.3">
      <c r="A208" s="152" t="str">
        <f>A207</f>
        <v>NO</v>
      </c>
      <c r="C208" s="117"/>
      <c r="D208" s="118"/>
      <c r="E208" s="118"/>
      <c r="F208" s="118"/>
      <c r="G208" s="118"/>
      <c r="H208" s="118"/>
      <c r="I208" s="119"/>
    </row>
    <row r="209" spans="1:9" x14ac:dyDescent="0.3">
      <c r="A209" s="152" t="str">
        <f>IF(C209=0,"NO","YES")</f>
        <v>NO</v>
      </c>
      <c r="C209" s="73"/>
      <c r="D209" s="223"/>
      <c r="E209" s="224"/>
      <c r="F209" s="224"/>
      <c r="G209" s="224"/>
      <c r="H209" s="225"/>
      <c r="I209" s="115"/>
    </row>
    <row r="210" spans="1:9" x14ac:dyDescent="0.3">
      <c r="A210" s="152" t="str">
        <f>A209</f>
        <v>NO</v>
      </c>
      <c r="C210" s="116"/>
      <c r="D210" s="226"/>
      <c r="E210" s="227"/>
      <c r="F210" s="227"/>
      <c r="G210" s="227"/>
      <c r="H210" s="228"/>
      <c r="I210" s="115"/>
    </row>
    <row r="211" spans="1:9" x14ac:dyDescent="0.3">
      <c r="A211" s="152" t="str">
        <f>A210</f>
        <v>NO</v>
      </c>
      <c r="C211" s="116"/>
      <c r="D211" s="229"/>
      <c r="E211" s="230"/>
      <c r="F211" s="230"/>
      <c r="G211" s="230"/>
      <c r="H211" s="231"/>
      <c r="I211" s="115"/>
    </row>
    <row r="212" spans="1:9" ht="15" thickBot="1" x14ac:dyDescent="0.35">
      <c r="A212" s="152" t="str">
        <f>A211</f>
        <v>NO</v>
      </c>
      <c r="C212" s="120"/>
      <c r="D212" s="121"/>
      <c r="E212" s="121"/>
      <c r="F212" s="121"/>
      <c r="G212" s="121"/>
      <c r="H212" s="121"/>
      <c r="I212" s="122"/>
    </row>
  </sheetData>
  <sheetProtection formatCells="0" formatColumns="0" formatRows="0" autoFilter="0"/>
  <autoFilter ref="A5:A212"/>
  <mergeCells count="83">
    <mergeCell ref="C71:H71"/>
    <mergeCell ref="C72:H72"/>
    <mergeCell ref="C58:H58"/>
    <mergeCell ref="C74:I77"/>
    <mergeCell ref="E66:H66"/>
    <mergeCell ref="E67:H67"/>
    <mergeCell ref="E68:H68"/>
    <mergeCell ref="E69:H69"/>
    <mergeCell ref="E70:H70"/>
    <mergeCell ref="E61:H61"/>
    <mergeCell ref="E62:H62"/>
    <mergeCell ref="E63:H63"/>
    <mergeCell ref="E64:H64"/>
    <mergeCell ref="E65:H65"/>
    <mergeCell ref="E60:H60"/>
    <mergeCell ref="C59:I59"/>
    <mergeCell ref="D179:H181"/>
    <mergeCell ref="D183:H185"/>
    <mergeCell ref="D187:H189"/>
    <mergeCell ref="D159:H161"/>
    <mergeCell ref="D163:H165"/>
    <mergeCell ref="D167:H169"/>
    <mergeCell ref="D171:H173"/>
    <mergeCell ref="D175:H177"/>
    <mergeCell ref="C45:H45"/>
    <mergeCell ref="C1:I1"/>
    <mergeCell ref="C2:I2"/>
    <mergeCell ref="C3:I3"/>
    <mergeCell ref="C5:I5"/>
    <mergeCell ref="C25:H25"/>
    <mergeCell ref="E57:H57"/>
    <mergeCell ref="C46:H46"/>
    <mergeCell ref="E47:H47"/>
    <mergeCell ref="E48:H48"/>
    <mergeCell ref="E49:H49"/>
    <mergeCell ref="E50:H50"/>
    <mergeCell ref="E51:H51"/>
    <mergeCell ref="E52:H52"/>
    <mergeCell ref="E53:H53"/>
    <mergeCell ref="E54:H54"/>
    <mergeCell ref="E55:H55"/>
    <mergeCell ref="E56:H56"/>
    <mergeCell ref="E100:H100"/>
    <mergeCell ref="C73:I73"/>
    <mergeCell ref="E92:H92"/>
    <mergeCell ref="E93:H93"/>
    <mergeCell ref="E94:H94"/>
    <mergeCell ref="E95:H95"/>
    <mergeCell ref="E96:H96"/>
    <mergeCell ref="E97:H97"/>
    <mergeCell ref="E98:H98"/>
    <mergeCell ref="E99:H99"/>
    <mergeCell ref="C84:H84"/>
    <mergeCell ref="C91:H91"/>
    <mergeCell ref="D118:H118"/>
    <mergeCell ref="E101:H101"/>
    <mergeCell ref="E102:H102"/>
    <mergeCell ref="E103:H103"/>
    <mergeCell ref="C105:H105"/>
    <mergeCell ref="C106:H106"/>
    <mergeCell ref="C107:H107"/>
    <mergeCell ref="C108:H108"/>
    <mergeCell ref="C109:H109"/>
    <mergeCell ref="D113:H113"/>
    <mergeCell ref="D114:H114"/>
    <mergeCell ref="D115:H115"/>
    <mergeCell ref="C104:H104"/>
    <mergeCell ref="D143:H145"/>
    <mergeCell ref="D147:H149"/>
    <mergeCell ref="D151:H153"/>
    <mergeCell ref="D155:H157"/>
    <mergeCell ref="D119:H121"/>
    <mergeCell ref="D123:H125"/>
    <mergeCell ref="D127:H129"/>
    <mergeCell ref="D131:H133"/>
    <mergeCell ref="D135:H137"/>
    <mergeCell ref="D139:H141"/>
    <mergeCell ref="D209:H211"/>
    <mergeCell ref="D192:H192"/>
    <mergeCell ref="D193:H195"/>
    <mergeCell ref="D197:H199"/>
    <mergeCell ref="D201:H203"/>
    <mergeCell ref="D205:H207"/>
  </mergeCells>
  <conditionalFormatting sqref="I111">
    <cfRule type="expression" dxfId="6" priority="1">
      <formula>$I$111&gt;0.105</formula>
    </cfRule>
  </conditionalFormatting>
  <dataValidations count="2">
    <dataValidation type="list" allowBlank="1" showInputMessage="1" showErrorMessage="1" sqref="C119 C123 C127 C131 C135 C139 C143 C147 C151 C155 C159 C163 C167 C171 C175 C179 C183 C187">
      <formula1>PersonnelTitle</formula1>
    </dataValidation>
    <dataValidation type="list" allowBlank="1" showInputMessage="1" showErrorMessage="1" sqref="C193 C197 C201 C205 C209">
      <formula1>$C$79:$C$83</formula1>
    </dataValidation>
  </dataValidations>
  <printOptions horizontalCentered="1"/>
  <pageMargins left="0.25" right="0.25" top="0.75" bottom="0.75" header="0.3" footer="0.3"/>
  <pageSetup scale="63" fitToHeight="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KEY!$G$23:$G$35</xm:f>
          </x14:formula1>
          <xm:sqref>C48:C57 C93:C102</xm:sqref>
        </x14:dataValidation>
        <x14:dataValidation type="list" allowBlank="1" showInputMessage="1" showErrorMessage="1">
          <x14:formula1>
            <xm:f>KEY!$I$23:$I$25</xm:f>
          </x14:formula1>
          <xm:sqref>C61:C70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C000"/>
    <pageSetUpPr fitToPage="1"/>
  </sheetPr>
  <dimension ref="A1:O212"/>
  <sheetViews>
    <sheetView topLeftCell="B1" zoomScale="80" zoomScaleNormal="80" workbookViewId="0">
      <selection activeCell="C3" sqref="C3:I3"/>
    </sheetView>
  </sheetViews>
  <sheetFormatPr defaultColWidth="9.21875" defaultRowHeight="14.4" x14ac:dyDescent="0.3"/>
  <cols>
    <col min="1" max="1" width="9.21875" style="34" hidden="1" customWidth="1"/>
    <col min="2" max="2" width="9.21875" style="34"/>
    <col min="3" max="3" width="40.77734375" style="34" bestFit="1" customWidth="1"/>
    <col min="4" max="4" width="15.77734375" style="34" bestFit="1" customWidth="1"/>
    <col min="5" max="5" width="23.5546875" style="34" bestFit="1" customWidth="1"/>
    <col min="6" max="6" width="9.44140625" style="34" bestFit="1" customWidth="1"/>
    <col min="7" max="7" width="17.21875" style="34" bestFit="1" customWidth="1"/>
    <col min="8" max="8" width="13.21875" style="34" customWidth="1"/>
    <col min="9" max="9" width="20.21875" style="34" customWidth="1"/>
    <col min="10" max="10" width="9.21875" style="34"/>
    <col min="11" max="11" width="5.44140625" style="34" customWidth="1"/>
    <col min="12" max="12" width="10.5546875" style="34" bestFit="1" customWidth="1"/>
    <col min="13" max="16384" width="9.21875" style="34"/>
  </cols>
  <sheetData>
    <row r="1" spans="1:11" x14ac:dyDescent="0.3">
      <c r="C1" s="237" t="s">
        <v>115</v>
      </c>
      <c r="D1" s="237"/>
      <c r="E1" s="237"/>
      <c r="F1" s="237"/>
      <c r="G1" s="237"/>
      <c r="H1" s="237"/>
      <c r="I1" s="237"/>
      <c r="J1" s="104"/>
    </row>
    <row r="2" spans="1:11" ht="21" x14ac:dyDescent="0.4">
      <c r="C2" s="249">
        <f>Summary!B2</f>
        <v>0</v>
      </c>
      <c r="D2" s="249"/>
      <c r="E2" s="249"/>
      <c r="F2" s="249"/>
      <c r="G2" s="249"/>
      <c r="H2" s="249"/>
      <c r="I2" s="249"/>
    </row>
    <row r="3" spans="1:11" ht="21" x14ac:dyDescent="0.4">
      <c r="C3" s="250" t="s">
        <v>147</v>
      </c>
      <c r="D3" s="250"/>
      <c r="E3" s="250"/>
      <c r="F3" s="250"/>
      <c r="G3" s="250"/>
      <c r="H3" s="250"/>
      <c r="I3" s="250"/>
      <c r="J3" s="105"/>
    </row>
    <row r="4" spans="1:11" ht="15" thickBot="1" x14ac:dyDescent="0.35">
      <c r="C4" s="106"/>
      <c r="D4" s="106"/>
      <c r="E4" s="106"/>
      <c r="F4" s="106"/>
      <c r="G4" s="106"/>
      <c r="H4" s="106"/>
      <c r="I4" s="106"/>
      <c r="J4" s="105"/>
    </row>
    <row r="5" spans="1:11" ht="18.600000000000001" thickBot="1" x14ac:dyDescent="0.35">
      <c r="A5" s="151" t="s">
        <v>86</v>
      </c>
      <c r="C5" s="232" t="s">
        <v>47</v>
      </c>
      <c r="D5" s="233"/>
      <c r="E5" s="233"/>
      <c r="F5" s="233"/>
      <c r="G5" s="233"/>
      <c r="H5" s="233"/>
      <c r="I5" s="248"/>
    </row>
    <row r="6" spans="1:11" ht="15" thickBot="1" x14ac:dyDescent="0.35">
      <c r="A6" s="152" t="str">
        <f>A25</f>
        <v>NO</v>
      </c>
      <c r="C6" s="42" t="s">
        <v>45</v>
      </c>
      <c r="D6" s="43" t="s">
        <v>46</v>
      </c>
      <c r="E6" s="43" t="s">
        <v>99</v>
      </c>
      <c r="F6" s="43" t="s">
        <v>67</v>
      </c>
      <c r="G6" s="43" t="s">
        <v>68</v>
      </c>
      <c r="H6" s="93" t="s">
        <v>43</v>
      </c>
      <c r="I6" s="95" t="s">
        <v>1</v>
      </c>
    </row>
    <row r="7" spans="1:11" x14ac:dyDescent="0.3">
      <c r="A7" s="152" t="str">
        <f>IF(I7&gt;0,"YES","NO")</f>
        <v>NO</v>
      </c>
      <c r="C7" s="29"/>
      <c r="D7" s="30"/>
      <c r="E7" s="22"/>
      <c r="F7" s="25"/>
      <c r="G7" s="62"/>
      <c r="H7" s="27"/>
      <c r="I7" s="96">
        <f>ROUND(IFERROR(((E7/12)*G7)*H7,0),2)</f>
        <v>0</v>
      </c>
    </row>
    <row r="8" spans="1:11" x14ac:dyDescent="0.3">
      <c r="A8" s="152" t="str">
        <f t="shared" ref="A8:A25" si="0">IF(I8&gt;0,"YES","NO")</f>
        <v>NO</v>
      </c>
      <c r="C8" s="29"/>
      <c r="D8" s="30"/>
      <c r="E8" s="22"/>
      <c r="F8" s="25"/>
      <c r="G8" s="62"/>
      <c r="H8" s="27"/>
      <c r="I8" s="96">
        <f t="shared" ref="I8:I24" si="1">ROUND(IFERROR(((E8/12)*G8)*H8,0),2)</f>
        <v>0</v>
      </c>
    </row>
    <row r="9" spans="1:11" x14ac:dyDescent="0.3">
      <c r="A9" s="152" t="str">
        <f t="shared" si="0"/>
        <v>NO</v>
      </c>
      <c r="C9" s="29"/>
      <c r="D9" s="30"/>
      <c r="E9" s="22"/>
      <c r="F9" s="25"/>
      <c r="G9" s="62"/>
      <c r="H9" s="27"/>
      <c r="I9" s="96">
        <f t="shared" si="1"/>
        <v>0</v>
      </c>
    </row>
    <row r="10" spans="1:11" x14ac:dyDescent="0.3">
      <c r="A10" s="152" t="str">
        <f t="shared" si="0"/>
        <v>NO</v>
      </c>
      <c r="C10" s="29"/>
      <c r="D10" s="30"/>
      <c r="E10" s="22"/>
      <c r="F10" s="25"/>
      <c r="G10" s="62"/>
      <c r="H10" s="27"/>
      <c r="I10" s="96">
        <f t="shared" si="1"/>
        <v>0</v>
      </c>
    </row>
    <row r="11" spans="1:11" x14ac:dyDescent="0.3">
      <c r="A11" s="152" t="str">
        <f t="shared" si="0"/>
        <v>NO</v>
      </c>
      <c r="C11" s="29"/>
      <c r="D11" s="30"/>
      <c r="E11" s="22"/>
      <c r="F11" s="25"/>
      <c r="G11" s="62"/>
      <c r="H11" s="27"/>
      <c r="I11" s="96">
        <f t="shared" si="1"/>
        <v>0</v>
      </c>
    </row>
    <row r="12" spans="1:11" x14ac:dyDescent="0.3">
      <c r="A12" s="152" t="str">
        <f t="shared" si="0"/>
        <v>NO</v>
      </c>
      <c r="C12" s="29"/>
      <c r="D12" s="30"/>
      <c r="E12" s="22"/>
      <c r="F12" s="25"/>
      <c r="G12" s="62"/>
      <c r="H12" s="27"/>
      <c r="I12" s="96">
        <f t="shared" si="1"/>
        <v>0</v>
      </c>
    </row>
    <row r="13" spans="1:11" x14ac:dyDescent="0.3">
      <c r="A13" s="152" t="str">
        <f t="shared" si="0"/>
        <v>NO</v>
      </c>
      <c r="C13" s="29"/>
      <c r="D13" s="30"/>
      <c r="E13" s="22"/>
      <c r="F13" s="25"/>
      <c r="G13" s="62"/>
      <c r="H13" s="27"/>
      <c r="I13" s="96">
        <f t="shared" si="1"/>
        <v>0</v>
      </c>
    </row>
    <row r="14" spans="1:11" x14ac:dyDescent="0.3">
      <c r="A14" s="152" t="str">
        <f t="shared" si="0"/>
        <v>NO</v>
      </c>
      <c r="C14" s="29"/>
      <c r="D14" s="30"/>
      <c r="E14" s="22"/>
      <c r="F14" s="25"/>
      <c r="G14" s="62"/>
      <c r="H14" s="27"/>
      <c r="I14" s="96">
        <f t="shared" si="1"/>
        <v>0</v>
      </c>
    </row>
    <row r="15" spans="1:11" x14ac:dyDescent="0.3">
      <c r="A15" s="152" t="str">
        <f t="shared" si="0"/>
        <v>NO</v>
      </c>
      <c r="C15" s="29"/>
      <c r="D15" s="30"/>
      <c r="E15" s="22"/>
      <c r="F15" s="25"/>
      <c r="G15" s="62"/>
      <c r="H15" s="27"/>
      <c r="I15" s="96">
        <f t="shared" si="1"/>
        <v>0</v>
      </c>
    </row>
    <row r="16" spans="1:11" x14ac:dyDescent="0.3">
      <c r="A16" s="152" t="str">
        <f t="shared" si="0"/>
        <v>NO</v>
      </c>
      <c r="C16" s="29"/>
      <c r="D16" s="30"/>
      <c r="E16" s="22"/>
      <c r="F16" s="25"/>
      <c r="G16" s="62"/>
      <c r="H16" s="27"/>
      <c r="I16" s="96">
        <f t="shared" si="1"/>
        <v>0</v>
      </c>
      <c r="K16" s="132"/>
    </row>
    <row r="17" spans="1:9" x14ac:dyDescent="0.3">
      <c r="A17" s="152" t="str">
        <f t="shared" si="0"/>
        <v>NO</v>
      </c>
      <c r="C17" s="29"/>
      <c r="D17" s="30"/>
      <c r="E17" s="22"/>
      <c r="F17" s="25"/>
      <c r="G17" s="62"/>
      <c r="H17" s="27"/>
      <c r="I17" s="96">
        <f t="shared" si="1"/>
        <v>0</v>
      </c>
    </row>
    <row r="18" spans="1:9" x14ac:dyDescent="0.3">
      <c r="A18" s="152" t="str">
        <f t="shared" si="0"/>
        <v>NO</v>
      </c>
      <c r="C18" s="29"/>
      <c r="D18" s="30"/>
      <c r="E18" s="22"/>
      <c r="F18" s="25"/>
      <c r="G18" s="62"/>
      <c r="H18" s="27"/>
      <c r="I18" s="96">
        <f t="shared" si="1"/>
        <v>0</v>
      </c>
    </row>
    <row r="19" spans="1:9" x14ac:dyDescent="0.3">
      <c r="A19" s="152" t="str">
        <f t="shared" si="0"/>
        <v>NO</v>
      </c>
      <c r="C19" s="29"/>
      <c r="D19" s="30"/>
      <c r="E19" s="22"/>
      <c r="F19" s="25"/>
      <c r="G19" s="62"/>
      <c r="H19" s="27"/>
      <c r="I19" s="96">
        <f t="shared" si="1"/>
        <v>0</v>
      </c>
    </row>
    <row r="20" spans="1:9" x14ac:dyDescent="0.3">
      <c r="A20" s="152" t="str">
        <f t="shared" si="0"/>
        <v>NO</v>
      </c>
      <c r="C20" s="29"/>
      <c r="D20" s="30"/>
      <c r="E20" s="22"/>
      <c r="F20" s="25"/>
      <c r="G20" s="62"/>
      <c r="H20" s="27"/>
      <c r="I20" s="96">
        <f t="shared" si="1"/>
        <v>0</v>
      </c>
    </row>
    <row r="21" spans="1:9" x14ac:dyDescent="0.3">
      <c r="A21" s="152" t="str">
        <f t="shared" si="0"/>
        <v>NO</v>
      </c>
      <c r="C21" s="29"/>
      <c r="D21" s="30"/>
      <c r="E21" s="22"/>
      <c r="F21" s="25"/>
      <c r="G21" s="62"/>
      <c r="H21" s="27"/>
      <c r="I21" s="96">
        <f t="shared" si="1"/>
        <v>0</v>
      </c>
    </row>
    <row r="22" spans="1:9" x14ac:dyDescent="0.3">
      <c r="A22" s="152" t="str">
        <f t="shared" si="0"/>
        <v>NO</v>
      </c>
      <c r="C22" s="29"/>
      <c r="D22" s="30"/>
      <c r="E22" s="22"/>
      <c r="F22" s="25"/>
      <c r="G22" s="62"/>
      <c r="H22" s="27"/>
      <c r="I22" s="96">
        <f t="shared" si="1"/>
        <v>0</v>
      </c>
    </row>
    <row r="23" spans="1:9" x14ac:dyDescent="0.3">
      <c r="A23" s="152" t="str">
        <f t="shared" si="0"/>
        <v>NO</v>
      </c>
      <c r="C23" s="31"/>
      <c r="D23" s="32"/>
      <c r="E23" s="23"/>
      <c r="F23" s="26"/>
      <c r="G23" s="63"/>
      <c r="H23" s="28"/>
      <c r="I23" s="96">
        <f t="shared" si="1"/>
        <v>0</v>
      </c>
    </row>
    <row r="24" spans="1:9" ht="15" thickBot="1" x14ac:dyDescent="0.35">
      <c r="A24" s="152" t="str">
        <f t="shared" si="0"/>
        <v>NO</v>
      </c>
      <c r="C24" s="88"/>
      <c r="D24" s="89"/>
      <c r="E24" s="90"/>
      <c r="F24" s="91"/>
      <c r="G24" s="92"/>
      <c r="H24" s="94"/>
      <c r="I24" s="97">
        <f t="shared" si="1"/>
        <v>0</v>
      </c>
    </row>
    <row r="25" spans="1:9" ht="16.8" thickTop="1" thickBot="1" x14ac:dyDescent="0.35">
      <c r="A25" s="152" t="str">
        <f t="shared" si="0"/>
        <v>NO</v>
      </c>
      <c r="C25" s="251" t="s">
        <v>58</v>
      </c>
      <c r="D25" s="252"/>
      <c r="E25" s="252"/>
      <c r="F25" s="252"/>
      <c r="G25" s="252"/>
      <c r="H25" s="253"/>
      <c r="I25" s="101">
        <f>SUM(I7:I24)</f>
        <v>0</v>
      </c>
    </row>
    <row r="26" spans="1:9" ht="15" thickBot="1" x14ac:dyDescent="0.35">
      <c r="A26" s="152" t="str">
        <f>A45</f>
        <v>NO</v>
      </c>
      <c r="C26" s="42" t="s">
        <v>45</v>
      </c>
      <c r="D26" s="43" t="s">
        <v>46</v>
      </c>
      <c r="E26" s="43" t="str">
        <f>IF('!!COMPLETE FIRST!!'!$E$11="YES","","100% Annual Fringe Cost")</f>
        <v>100% Annual Fringe Cost</v>
      </c>
      <c r="F26" s="43"/>
      <c r="G26" s="43" t="str">
        <f>IF('!!COMPLETE FIRST!!'!$E$11="YES","Fringe Rate %","")</f>
        <v/>
      </c>
      <c r="H26" s="93"/>
      <c r="I26" s="95" t="s">
        <v>1</v>
      </c>
    </row>
    <row r="27" spans="1:9" x14ac:dyDescent="0.3">
      <c r="A27" s="152" t="str">
        <f>IF(I27&gt;0,"YES","NO")</f>
        <v>NO</v>
      </c>
      <c r="C27" s="186" t="str">
        <f t="shared" ref="C27:D44" si="2">IF(C7="","",C7)</f>
        <v/>
      </c>
      <c r="D27" s="187" t="str">
        <f t="shared" si="2"/>
        <v/>
      </c>
      <c r="E27" s="22"/>
      <c r="F27" s="84"/>
      <c r="G27" s="62"/>
      <c r="H27" s="85"/>
      <c r="I27" s="96">
        <f>IFERROR(ROUND(IF('!!COMPLETE FIRST!!'!$E$11="yes",(I7*G27),((E27/12)*G7)*H7),2),0)</f>
        <v>0</v>
      </c>
    </row>
    <row r="28" spans="1:9" x14ac:dyDescent="0.3">
      <c r="A28" s="152" t="str">
        <f t="shared" ref="A28:A46" si="3">IF(I28&gt;0,"YES","NO")</f>
        <v>NO</v>
      </c>
      <c r="C28" s="185" t="str">
        <f t="shared" si="2"/>
        <v/>
      </c>
      <c r="D28" s="188" t="str">
        <f t="shared" si="2"/>
        <v/>
      </c>
      <c r="E28" s="22"/>
      <c r="F28" s="84"/>
      <c r="G28" s="62"/>
      <c r="H28" s="85"/>
      <c r="I28" s="96">
        <f>IFERROR(ROUND(IF('!!COMPLETE FIRST!!'!$E$11="yes",(I8*G28),((E28/12)*G8)*H8),2),0)</f>
        <v>0</v>
      </c>
    </row>
    <row r="29" spans="1:9" x14ac:dyDescent="0.3">
      <c r="A29" s="152" t="str">
        <f t="shared" si="3"/>
        <v>NO</v>
      </c>
      <c r="C29" s="185" t="str">
        <f t="shared" si="2"/>
        <v/>
      </c>
      <c r="D29" s="188" t="str">
        <f t="shared" si="2"/>
        <v/>
      </c>
      <c r="E29" s="22"/>
      <c r="F29" s="84"/>
      <c r="G29" s="62"/>
      <c r="H29" s="85"/>
      <c r="I29" s="96">
        <f>IFERROR(ROUND(IF('!!COMPLETE FIRST!!'!$E$11="yes",(I9*G29),((E29/12)*G9)*H9),2),0)</f>
        <v>0</v>
      </c>
    </row>
    <row r="30" spans="1:9" x14ac:dyDescent="0.3">
      <c r="A30" s="152" t="str">
        <f t="shared" si="3"/>
        <v>NO</v>
      </c>
      <c r="C30" s="185" t="str">
        <f t="shared" si="2"/>
        <v/>
      </c>
      <c r="D30" s="188" t="str">
        <f t="shared" si="2"/>
        <v/>
      </c>
      <c r="E30" s="22"/>
      <c r="F30" s="84"/>
      <c r="G30" s="62"/>
      <c r="H30" s="85"/>
      <c r="I30" s="96">
        <f>IFERROR(ROUND(IF('!!COMPLETE FIRST!!'!$E$11="yes",(I10*G30),((E30/12)*G10)*H10),2),0)</f>
        <v>0</v>
      </c>
    </row>
    <row r="31" spans="1:9" x14ac:dyDescent="0.3">
      <c r="A31" s="152" t="str">
        <f t="shared" si="3"/>
        <v>NO</v>
      </c>
      <c r="C31" s="185" t="str">
        <f t="shared" si="2"/>
        <v/>
      </c>
      <c r="D31" s="188" t="str">
        <f t="shared" si="2"/>
        <v/>
      </c>
      <c r="E31" s="22"/>
      <c r="F31" s="84"/>
      <c r="G31" s="62"/>
      <c r="H31" s="85"/>
      <c r="I31" s="96">
        <f>IFERROR(ROUND(IF('!!COMPLETE FIRST!!'!$E$11="yes",(I11*G31),((E31/12)*G11)*H11),2),0)</f>
        <v>0</v>
      </c>
    </row>
    <row r="32" spans="1:9" x14ac:dyDescent="0.3">
      <c r="A32" s="152" t="str">
        <f t="shared" si="3"/>
        <v>NO</v>
      </c>
      <c r="C32" s="185" t="str">
        <f t="shared" si="2"/>
        <v/>
      </c>
      <c r="D32" s="188" t="str">
        <f t="shared" si="2"/>
        <v/>
      </c>
      <c r="E32" s="22"/>
      <c r="F32" s="84"/>
      <c r="G32" s="62"/>
      <c r="H32" s="85"/>
      <c r="I32" s="96">
        <f>IFERROR(ROUND(IF('!!COMPLETE FIRST!!'!$E$11="yes",(I12*G32),((E32/12)*G12)*H12),2),0)</f>
        <v>0</v>
      </c>
    </row>
    <row r="33" spans="1:9" x14ac:dyDescent="0.3">
      <c r="A33" s="152" t="str">
        <f t="shared" si="3"/>
        <v>NO</v>
      </c>
      <c r="C33" s="185" t="str">
        <f t="shared" si="2"/>
        <v/>
      </c>
      <c r="D33" s="188" t="str">
        <f t="shared" si="2"/>
        <v/>
      </c>
      <c r="E33" s="22"/>
      <c r="F33" s="84"/>
      <c r="G33" s="62"/>
      <c r="H33" s="85"/>
      <c r="I33" s="96">
        <f>IFERROR(ROUND(IF('!!COMPLETE FIRST!!'!$E$11="yes",(I13*G33),((E33/12)*G13)*H13),2),0)</f>
        <v>0</v>
      </c>
    </row>
    <row r="34" spans="1:9" x14ac:dyDescent="0.3">
      <c r="A34" s="152" t="str">
        <f t="shared" si="3"/>
        <v>NO</v>
      </c>
      <c r="C34" s="185" t="str">
        <f t="shared" si="2"/>
        <v/>
      </c>
      <c r="D34" s="188" t="str">
        <f t="shared" si="2"/>
        <v/>
      </c>
      <c r="E34" s="22"/>
      <c r="F34" s="84"/>
      <c r="G34" s="62"/>
      <c r="H34" s="85"/>
      <c r="I34" s="96">
        <f>IFERROR(ROUND(IF('!!COMPLETE FIRST!!'!$E$11="yes",(I14*G34),((E34/12)*G14)*H14),2),0)</f>
        <v>0</v>
      </c>
    </row>
    <row r="35" spans="1:9" x14ac:dyDescent="0.3">
      <c r="A35" s="152" t="str">
        <f t="shared" si="3"/>
        <v>NO</v>
      </c>
      <c r="C35" s="185" t="str">
        <f t="shared" si="2"/>
        <v/>
      </c>
      <c r="D35" s="188" t="str">
        <f t="shared" si="2"/>
        <v/>
      </c>
      <c r="E35" s="22"/>
      <c r="F35" s="84"/>
      <c r="G35" s="62"/>
      <c r="H35" s="85"/>
      <c r="I35" s="96">
        <f>IFERROR(ROUND(IF('!!COMPLETE FIRST!!'!$E$11="yes",(I15*G35),((E35/12)*G15)*H15),2),0)</f>
        <v>0</v>
      </c>
    </row>
    <row r="36" spans="1:9" x14ac:dyDescent="0.3">
      <c r="A36" s="152" t="str">
        <f t="shared" si="3"/>
        <v>NO</v>
      </c>
      <c r="C36" s="185" t="str">
        <f t="shared" si="2"/>
        <v/>
      </c>
      <c r="D36" s="188" t="str">
        <f t="shared" si="2"/>
        <v/>
      </c>
      <c r="E36" s="22"/>
      <c r="F36" s="84"/>
      <c r="G36" s="62"/>
      <c r="H36" s="85"/>
      <c r="I36" s="96">
        <f>IFERROR(ROUND(IF('!!COMPLETE FIRST!!'!$E$11="yes",(I16*G36),((E36/12)*G16)*H16),2),0)</f>
        <v>0</v>
      </c>
    </row>
    <row r="37" spans="1:9" x14ac:dyDescent="0.3">
      <c r="A37" s="152" t="str">
        <f t="shared" si="3"/>
        <v>NO</v>
      </c>
      <c r="C37" s="185" t="str">
        <f t="shared" si="2"/>
        <v/>
      </c>
      <c r="D37" s="188" t="str">
        <f t="shared" si="2"/>
        <v/>
      </c>
      <c r="E37" s="22"/>
      <c r="F37" s="84"/>
      <c r="G37" s="62"/>
      <c r="H37" s="85"/>
      <c r="I37" s="96">
        <f>IFERROR(ROUND(IF('!!COMPLETE FIRST!!'!$E$11="yes",(I17*G37),((E37/12)*G17)*H17),2),0)</f>
        <v>0</v>
      </c>
    </row>
    <row r="38" spans="1:9" x14ac:dyDescent="0.3">
      <c r="A38" s="152" t="str">
        <f t="shared" si="3"/>
        <v>NO</v>
      </c>
      <c r="C38" s="185" t="str">
        <f t="shared" si="2"/>
        <v/>
      </c>
      <c r="D38" s="188" t="str">
        <f t="shared" si="2"/>
        <v/>
      </c>
      <c r="E38" s="22"/>
      <c r="F38" s="84"/>
      <c r="G38" s="62"/>
      <c r="H38" s="85"/>
      <c r="I38" s="96">
        <f>IFERROR(ROUND(IF('!!COMPLETE FIRST!!'!$E$11="yes",(I18*G38),((E38/12)*G18)*H18),2),0)</f>
        <v>0</v>
      </c>
    </row>
    <row r="39" spans="1:9" x14ac:dyDescent="0.3">
      <c r="A39" s="152" t="str">
        <f t="shared" si="3"/>
        <v>NO</v>
      </c>
      <c r="C39" s="185" t="str">
        <f t="shared" si="2"/>
        <v/>
      </c>
      <c r="D39" s="188" t="str">
        <f t="shared" si="2"/>
        <v/>
      </c>
      <c r="E39" s="22"/>
      <c r="F39" s="84"/>
      <c r="G39" s="62"/>
      <c r="H39" s="85"/>
      <c r="I39" s="96">
        <f>IFERROR(ROUND(IF('!!COMPLETE FIRST!!'!$E$11="yes",(I19*G39),((E39/12)*G19)*H19),2),0)</f>
        <v>0</v>
      </c>
    </row>
    <row r="40" spans="1:9" x14ac:dyDescent="0.3">
      <c r="A40" s="152" t="str">
        <f t="shared" si="3"/>
        <v>NO</v>
      </c>
      <c r="C40" s="185" t="str">
        <f t="shared" si="2"/>
        <v/>
      </c>
      <c r="D40" s="188" t="str">
        <f t="shared" si="2"/>
        <v/>
      </c>
      <c r="E40" s="22"/>
      <c r="F40" s="84"/>
      <c r="G40" s="62"/>
      <c r="H40" s="85"/>
      <c r="I40" s="96">
        <f>IFERROR(ROUND(IF('!!COMPLETE FIRST!!'!$E$11="yes",(I20*G40),((E40/12)*G20)*H20),2),0)</f>
        <v>0</v>
      </c>
    </row>
    <row r="41" spans="1:9" x14ac:dyDescent="0.3">
      <c r="A41" s="152" t="str">
        <f t="shared" si="3"/>
        <v>NO</v>
      </c>
      <c r="C41" s="185" t="str">
        <f t="shared" si="2"/>
        <v/>
      </c>
      <c r="D41" s="188" t="str">
        <f t="shared" si="2"/>
        <v/>
      </c>
      <c r="E41" s="22"/>
      <c r="F41" s="84"/>
      <c r="G41" s="62"/>
      <c r="H41" s="85"/>
      <c r="I41" s="96">
        <f>IFERROR(ROUND(IF('!!COMPLETE FIRST!!'!$E$11="yes",(I21*G41),((E41/12)*G21)*H21),2),0)</f>
        <v>0</v>
      </c>
    </row>
    <row r="42" spans="1:9" x14ac:dyDescent="0.3">
      <c r="A42" s="152" t="str">
        <f t="shared" si="3"/>
        <v>NO</v>
      </c>
      <c r="C42" s="185" t="str">
        <f t="shared" si="2"/>
        <v/>
      </c>
      <c r="D42" s="188" t="str">
        <f t="shared" si="2"/>
        <v/>
      </c>
      <c r="E42" s="22"/>
      <c r="F42" s="84"/>
      <c r="G42" s="62"/>
      <c r="H42" s="85"/>
      <c r="I42" s="96">
        <f>IFERROR(ROUND(IF('!!COMPLETE FIRST!!'!$E$11="yes",(I22*G42),((E42/12)*G22)*H22),2),0)</f>
        <v>0</v>
      </c>
    </row>
    <row r="43" spans="1:9" x14ac:dyDescent="0.3">
      <c r="A43" s="152" t="str">
        <f t="shared" si="3"/>
        <v>NO</v>
      </c>
      <c r="C43" s="185" t="str">
        <f t="shared" si="2"/>
        <v/>
      </c>
      <c r="D43" s="188" t="str">
        <f t="shared" si="2"/>
        <v/>
      </c>
      <c r="E43" s="24"/>
      <c r="F43" s="86"/>
      <c r="G43" s="198"/>
      <c r="H43" s="87"/>
      <c r="I43" s="96">
        <f>IFERROR(ROUND(IF('!!COMPLETE FIRST!!'!$E$11="yes",(I23*G43),((E43/12)*G23)*H23),2),0)</f>
        <v>0</v>
      </c>
    </row>
    <row r="44" spans="1:9" ht="15" thickBot="1" x14ac:dyDescent="0.35">
      <c r="A44" s="152" t="str">
        <f t="shared" si="3"/>
        <v>NO</v>
      </c>
      <c r="C44" s="189" t="str">
        <f t="shared" si="2"/>
        <v/>
      </c>
      <c r="D44" s="190" t="str">
        <f t="shared" si="2"/>
        <v/>
      </c>
      <c r="E44" s="147"/>
      <c r="F44" s="148"/>
      <c r="G44" s="199"/>
      <c r="H44" s="149"/>
      <c r="I44" s="96">
        <f>IFERROR(ROUND(IF('!!COMPLETE FIRST!!'!$E$11="yes",(I24*G44),((E44/12)*G24)*H24),2),0)</f>
        <v>0</v>
      </c>
    </row>
    <row r="45" spans="1:9" ht="16.2" thickTop="1" x14ac:dyDescent="0.3">
      <c r="A45" s="152" t="str">
        <f t="shared" si="3"/>
        <v>NO</v>
      </c>
      <c r="C45" s="254" t="s">
        <v>59</v>
      </c>
      <c r="D45" s="255"/>
      <c r="E45" s="255"/>
      <c r="F45" s="255"/>
      <c r="G45" s="255"/>
      <c r="H45" s="256"/>
      <c r="I45" s="102">
        <f>SUM(I27:I44)</f>
        <v>0</v>
      </c>
    </row>
    <row r="46" spans="1:9" ht="16.2" thickBot="1" x14ac:dyDescent="0.35">
      <c r="A46" s="152" t="str">
        <f t="shared" si="3"/>
        <v>NO</v>
      </c>
      <c r="C46" s="257" t="s">
        <v>61</v>
      </c>
      <c r="D46" s="258"/>
      <c r="E46" s="258"/>
      <c r="F46" s="258"/>
      <c r="G46" s="258"/>
      <c r="H46" s="258"/>
      <c r="I46" s="103">
        <f>SUM(I45,I25)</f>
        <v>0</v>
      </c>
    </row>
    <row r="47" spans="1:9" ht="15" thickBot="1" x14ac:dyDescent="0.35">
      <c r="A47" s="152" t="str">
        <f>A58</f>
        <v>NO</v>
      </c>
      <c r="C47" s="44" t="s">
        <v>63</v>
      </c>
      <c r="D47" s="70" t="s">
        <v>78</v>
      </c>
      <c r="E47" s="261" t="s">
        <v>79</v>
      </c>
      <c r="F47" s="262"/>
      <c r="G47" s="262"/>
      <c r="H47" s="262"/>
      <c r="I47" s="95" t="s">
        <v>1</v>
      </c>
    </row>
    <row r="48" spans="1:9" x14ac:dyDescent="0.3">
      <c r="A48" s="152" t="str">
        <f t="shared" ref="A48:A72" si="4">IF(I48&gt;0,"YES","NO")</f>
        <v>NO</v>
      </c>
      <c r="C48" s="3"/>
      <c r="D48" s="66">
        <v>0</v>
      </c>
      <c r="E48" s="263"/>
      <c r="F48" s="264"/>
      <c r="G48" s="264"/>
      <c r="H48" s="264"/>
      <c r="I48" s="96">
        <f>D48</f>
        <v>0</v>
      </c>
    </row>
    <row r="49" spans="1:9" x14ac:dyDescent="0.3">
      <c r="A49" s="152" t="str">
        <f t="shared" si="4"/>
        <v>NO</v>
      </c>
      <c r="C49" s="4"/>
      <c r="D49" s="67">
        <v>0</v>
      </c>
      <c r="E49" s="259"/>
      <c r="F49" s="260"/>
      <c r="G49" s="260"/>
      <c r="H49" s="260"/>
      <c r="I49" s="96">
        <f t="shared" ref="I49:I57" si="5">D49</f>
        <v>0</v>
      </c>
    </row>
    <row r="50" spans="1:9" x14ac:dyDescent="0.3">
      <c r="A50" s="152" t="str">
        <f t="shared" si="4"/>
        <v>NO</v>
      </c>
      <c r="C50" s="45"/>
      <c r="D50" s="68">
        <v>0</v>
      </c>
      <c r="E50" s="259"/>
      <c r="F50" s="260"/>
      <c r="G50" s="260"/>
      <c r="H50" s="260"/>
      <c r="I50" s="98">
        <f t="shared" si="5"/>
        <v>0</v>
      </c>
    </row>
    <row r="51" spans="1:9" x14ac:dyDescent="0.3">
      <c r="A51" s="152" t="str">
        <f t="shared" si="4"/>
        <v>NO</v>
      </c>
      <c r="C51" s="3"/>
      <c r="D51" s="66">
        <v>0</v>
      </c>
      <c r="E51" s="259"/>
      <c r="F51" s="260"/>
      <c r="G51" s="260"/>
      <c r="H51" s="260"/>
      <c r="I51" s="96">
        <f t="shared" si="5"/>
        <v>0</v>
      </c>
    </row>
    <row r="52" spans="1:9" x14ac:dyDescent="0.3">
      <c r="A52" s="152" t="str">
        <f t="shared" si="4"/>
        <v>NO</v>
      </c>
      <c r="C52" s="45"/>
      <c r="D52" s="64">
        <v>0</v>
      </c>
      <c r="E52" s="259"/>
      <c r="F52" s="260"/>
      <c r="G52" s="260"/>
      <c r="H52" s="260"/>
      <c r="I52" s="98">
        <f t="shared" si="5"/>
        <v>0</v>
      </c>
    </row>
    <row r="53" spans="1:9" x14ac:dyDescent="0.3">
      <c r="A53" s="152" t="str">
        <f t="shared" si="4"/>
        <v>NO</v>
      </c>
      <c r="C53" s="45"/>
      <c r="D53" s="64">
        <v>0</v>
      </c>
      <c r="E53" s="259"/>
      <c r="F53" s="260"/>
      <c r="G53" s="260"/>
      <c r="H53" s="260"/>
      <c r="I53" s="98">
        <f t="shared" si="5"/>
        <v>0</v>
      </c>
    </row>
    <row r="54" spans="1:9" x14ac:dyDescent="0.3">
      <c r="A54" s="152" t="str">
        <f t="shared" si="4"/>
        <v>NO</v>
      </c>
      <c r="C54" s="45"/>
      <c r="D54" s="64">
        <v>0</v>
      </c>
      <c r="E54" s="259"/>
      <c r="F54" s="260"/>
      <c r="G54" s="260"/>
      <c r="H54" s="260"/>
      <c r="I54" s="98">
        <f t="shared" si="5"/>
        <v>0</v>
      </c>
    </row>
    <row r="55" spans="1:9" x14ac:dyDescent="0.3">
      <c r="A55" s="152" t="str">
        <f t="shared" si="4"/>
        <v>NO</v>
      </c>
      <c r="C55" s="45"/>
      <c r="D55" s="64">
        <v>0</v>
      </c>
      <c r="E55" s="259"/>
      <c r="F55" s="260"/>
      <c r="G55" s="260"/>
      <c r="H55" s="260"/>
      <c r="I55" s="98">
        <f t="shared" si="5"/>
        <v>0</v>
      </c>
    </row>
    <row r="56" spans="1:9" x14ac:dyDescent="0.3">
      <c r="A56" s="152" t="str">
        <f t="shared" si="4"/>
        <v>NO</v>
      </c>
      <c r="C56" s="47"/>
      <c r="D56" s="65">
        <v>0</v>
      </c>
      <c r="E56" s="273"/>
      <c r="F56" s="274"/>
      <c r="G56" s="274"/>
      <c r="H56" s="274"/>
      <c r="I56" s="98">
        <f t="shared" si="5"/>
        <v>0</v>
      </c>
    </row>
    <row r="57" spans="1:9" ht="15" thickBot="1" x14ac:dyDescent="0.35">
      <c r="A57" s="152" t="str">
        <f t="shared" si="4"/>
        <v>NO</v>
      </c>
      <c r="C57" s="150"/>
      <c r="D57" s="90">
        <v>0</v>
      </c>
      <c r="E57" s="275"/>
      <c r="F57" s="276"/>
      <c r="G57" s="276"/>
      <c r="H57" s="276"/>
      <c r="I57" s="99">
        <f t="shared" si="5"/>
        <v>0</v>
      </c>
    </row>
    <row r="58" spans="1:9" ht="16.8" thickTop="1" thickBot="1" x14ac:dyDescent="0.35">
      <c r="A58" s="152" t="str">
        <f t="shared" si="4"/>
        <v>NO</v>
      </c>
      <c r="C58" s="254" t="s">
        <v>64</v>
      </c>
      <c r="D58" s="255"/>
      <c r="E58" s="255"/>
      <c r="F58" s="255"/>
      <c r="G58" s="255"/>
      <c r="H58" s="256"/>
      <c r="I58" s="107">
        <f>SUM(I48:I57)</f>
        <v>0</v>
      </c>
    </row>
    <row r="59" spans="1:9" ht="18.600000000000001" thickBot="1" x14ac:dyDescent="0.35">
      <c r="A59" s="152" t="str">
        <f>A71</f>
        <v>NO</v>
      </c>
      <c r="C59" s="232" t="s">
        <v>100</v>
      </c>
      <c r="D59" s="233"/>
      <c r="E59" s="233"/>
      <c r="F59" s="233"/>
      <c r="G59" s="233"/>
      <c r="H59" s="233"/>
      <c r="I59" s="248"/>
    </row>
    <row r="60" spans="1:9" ht="15" thickBot="1" x14ac:dyDescent="0.35">
      <c r="A60" s="152" t="str">
        <f>A71</f>
        <v>NO</v>
      </c>
      <c r="C60" s="44" t="s">
        <v>109</v>
      </c>
      <c r="D60" s="70" t="s">
        <v>78</v>
      </c>
      <c r="E60" s="261" t="s">
        <v>79</v>
      </c>
      <c r="F60" s="262"/>
      <c r="G60" s="262"/>
      <c r="H60" s="262"/>
      <c r="I60" s="100"/>
    </row>
    <row r="61" spans="1:9" x14ac:dyDescent="0.3">
      <c r="A61" s="152" t="str">
        <f t="shared" si="4"/>
        <v>NO</v>
      </c>
      <c r="C61" s="3"/>
      <c r="D61" s="66">
        <v>0</v>
      </c>
      <c r="E61" s="263"/>
      <c r="F61" s="264"/>
      <c r="G61" s="264"/>
      <c r="H61" s="264"/>
      <c r="I61" s="96">
        <f>D61</f>
        <v>0</v>
      </c>
    </row>
    <row r="62" spans="1:9" x14ac:dyDescent="0.3">
      <c r="A62" s="152" t="str">
        <f t="shared" si="4"/>
        <v>NO</v>
      </c>
      <c r="C62" s="4"/>
      <c r="D62" s="67">
        <v>0</v>
      </c>
      <c r="E62" s="259"/>
      <c r="F62" s="260"/>
      <c r="G62" s="260"/>
      <c r="H62" s="260"/>
      <c r="I62" s="96">
        <f t="shared" ref="I62:I70" si="6">D62</f>
        <v>0</v>
      </c>
    </row>
    <row r="63" spans="1:9" x14ac:dyDescent="0.3">
      <c r="A63" s="152" t="str">
        <f t="shared" si="4"/>
        <v>NO</v>
      </c>
      <c r="C63" s="45"/>
      <c r="D63" s="68">
        <v>0</v>
      </c>
      <c r="E63" s="259"/>
      <c r="F63" s="260"/>
      <c r="G63" s="260"/>
      <c r="H63" s="260"/>
      <c r="I63" s="98">
        <f t="shared" si="6"/>
        <v>0</v>
      </c>
    </row>
    <row r="64" spans="1:9" x14ac:dyDescent="0.3">
      <c r="A64" s="152" t="str">
        <f t="shared" si="4"/>
        <v>NO</v>
      </c>
      <c r="C64" s="3"/>
      <c r="D64" s="66">
        <v>0</v>
      </c>
      <c r="E64" s="259"/>
      <c r="F64" s="260"/>
      <c r="G64" s="260"/>
      <c r="H64" s="260"/>
      <c r="I64" s="96">
        <f t="shared" si="6"/>
        <v>0</v>
      </c>
    </row>
    <row r="65" spans="1:9" x14ac:dyDescent="0.3">
      <c r="A65" s="152" t="str">
        <f t="shared" si="4"/>
        <v>NO</v>
      </c>
      <c r="C65" s="45"/>
      <c r="D65" s="64">
        <v>0</v>
      </c>
      <c r="E65" s="259"/>
      <c r="F65" s="260"/>
      <c r="G65" s="260"/>
      <c r="H65" s="260"/>
      <c r="I65" s="98">
        <f t="shared" si="6"/>
        <v>0</v>
      </c>
    </row>
    <row r="66" spans="1:9" x14ac:dyDescent="0.3">
      <c r="A66" s="152" t="str">
        <f t="shared" si="4"/>
        <v>NO</v>
      </c>
      <c r="C66" s="45"/>
      <c r="D66" s="64">
        <v>0</v>
      </c>
      <c r="E66" s="259"/>
      <c r="F66" s="260"/>
      <c r="G66" s="260"/>
      <c r="H66" s="260"/>
      <c r="I66" s="98">
        <f t="shared" si="6"/>
        <v>0</v>
      </c>
    </row>
    <row r="67" spans="1:9" x14ac:dyDescent="0.3">
      <c r="A67" s="152" t="str">
        <f t="shared" si="4"/>
        <v>NO</v>
      </c>
      <c r="C67" s="45"/>
      <c r="D67" s="64">
        <v>0</v>
      </c>
      <c r="E67" s="259"/>
      <c r="F67" s="260"/>
      <c r="G67" s="260"/>
      <c r="H67" s="260"/>
      <c r="I67" s="98">
        <f t="shared" si="6"/>
        <v>0</v>
      </c>
    </row>
    <row r="68" spans="1:9" x14ac:dyDescent="0.3">
      <c r="A68" s="152" t="str">
        <f t="shared" si="4"/>
        <v>NO</v>
      </c>
      <c r="C68" s="45"/>
      <c r="D68" s="64">
        <v>0</v>
      </c>
      <c r="E68" s="259"/>
      <c r="F68" s="260"/>
      <c r="G68" s="260"/>
      <c r="H68" s="260"/>
      <c r="I68" s="98">
        <f t="shared" si="6"/>
        <v>0</v>
      </c>
    </row>
    <row r="69" spans="1:9" x14ac:dyDescent="0.3">
      <c r="A69" s="152" t="str">
        <f t="shared" si="4"/>
        <v>NO</v>
      </c>
      <c r="C69" s="47"/>
      <c r="D69" s="65">
        <v>0</v>
      </c>
      <c r="E69" s="273"/>
      <c r="F69" s="274"/>
      <c r="G69" s="274"/>
      <c r="H69" s="274"/>
      <c r="I69" s="98">
        <f t="shared" si="6"/>
        <v>0</v>
      </c>
    </row>
    <row r="70" spans="1:9" ht="15" thickBot="1" x14ac:dyDescent="0.35">
      <c r="A70" s="152" t="str">
        <f t="shared" si="4"/>
        <v>NO</v>
      </c>
      <c r="C70" s="150"/>
      <c r="D70" s="90">
        <v>0</v>
      </c>
      <c r="E70" s="275"/>
      <c r="F70" s="276"/>
      <c r="G70" s="276"/>
      <c r="H70" s="276"/>
      <c r="I70" s="99">
        <f t="shared" si="6"/>
        <v>0</v>
      </c>
    </row>
    <row r="71" spans="1:9" ht="16.2" thickTop="1" x14ac:dyDescent="0.3">
      <c r="A71" s="152" t="str">
        <f t="shared" si="4"/>
        <v>NO</v>
      </c>
      <c r="C71" s="254" t="s">
        <v>101</v>
      </c>
      <c r="D71" s="255"/>
      <c r="E71" s="255"/>
      <c r="F71" s="255"/>
      <c r="G71" s="255"/>
      <c r="H71" s="256"/>
      <c r="I71" s="107">
        <f>SUM(I61:I70)</f>
        <v>0</v>
      </c>
    </row>
    <row r="72" spans="1:9" ht="16.2" thickBot="1" x14ac:dyDescent="0.35">
      <c r="A72" s="152" t="str">
        <f t="shared" si="4"/>
        <v>NO</v>
      </c>
      <c r="C72" s="257" t="s">
        <v>102</v>
      </c>
      <c r="D72" s="258"/>
      <c r="E72" s="258"/>
      <c r="F72" s="258"/>
      <c r="G72" s="258"/>
      <c r="H72" s="258"/>
      <c r="I72" s="108">
        <f>SUM(I71,I58,I46)</f>
        <v>0</v>
      </c>
    </row>
    <row r="73" spans="1:9" ht="18.600000000000001" thickBot="1" x14ac:dyDescent="0.35">
      <c r="A73" s="152"/>
      <c r="C73" s="232" t="s">
        <v>103</v>
      </c>
      <c r="D73" s="233"/>
      <c r="E73" s="233"/>
      <c r="F73" s="233"/>
      <c r="G73" s="233"/>
      <c r="H73" s="233"/>
      <c r="I73" s="248"/>
    </row>
    <row r="74" spans="1:9" x14ac:dyDescent="0.3">
      <c r="A74" s="152"/>
      <c r="C74" s="279" t="str">
        <f>IF('!!COMPLETE FIRST!!'!F5=KEY!G2,KEY!G39,IF('!!COMPLETE FIRST!!'!F5=KEY!G3,KEY!G41,IF('!!COMPLETE FIRST!!'!F5=KEY!G4,KEY!G40,IF('!!COMPLETE FIRST!!'!F5=KEY!G5,KEY!G42,""))))</f>
        <v/>
      </c>
      <c r="D74" s="280"/>
      <c r="E74" s="280"/>
      <c r="F74" s="280"/>
      <c r="G74" s="280"/>
      <c r="H74" s="280"/>
      <c r="I74" s="281"/>
    </row>
    <row r="75" spans="1:9" x14ac:dyDescent="0.3">
      <c r="A75" s="152"/>
      <c r="C75" s="282"/>
      <c r="D75" s="283"/>
      <c r="E75" s="283"/>
      <c r="F75" s="283"/>
      <c r="G75" s="283"/>
      <c r="H75" s="283"/>
      <c r="I75" s="284"/>
    </row>
    <row r="76" spans="1:9" x14ac:dyDescent="0.3">
      <c r="A76" s="152"/>
      <c r="C76" s="282"/>
      <c r="D76" s="283"/>
      <c r="E76" s="283"/>
      <c r="F76" s="283"/>
      <c r="G76" s="283"/>
      <c r="H76" s="283"/>
      <c r="I76" s="284"/>
    </row>
    <row r="77" spans="1:9" ht="15" thickBot="1" x14ac:dyDescent="0.35">
      <c r="A77" s="152"/>
      <c r="C77" s="285"/>
      <c r="D77" s="286"/>
      <c r="E77" s="286"/>
      <c r="F77" s="286"/>
      <c r="G77" s="286"/>
      <c r="H77" s="286"/>
      <c r="I77" s="287"/>
    </row>
    <row r="78" spans="1:9" ht="15" thickBot="1" x14ac:dyDescent="0.35">
      <c r="A78" s="152" t="str">
        <f>IF(I84&gt;0,"YES","NO")</f>
        <v>NO</v>
      </c>
      <c r="C78" s="42" t="s">
        <v>111</v>
      </c>
      <c r="D78" s="43" t="s">
        <v>46</v>
      </c>
      <c r="E78" s="43" t="s">
        <v>44</v>
      </c>
      <c r="F78" s="43" t="s">
        <v>67</v>
      </c>
      <c r="G78" s="43" t="s">
        <v>68</v>
      </c>
      <c r="H78" s="93" t="s">
        <v>43</v>
      </c>
      <c r="I78" s="109" t="s">
        <v>1</v>
      </c>
    </row>
    <row r="79" spans="1:9" x14ac:dyDescent="0.3">
      <c r="A79" s="152" t="str">
        <f t="shared" ref="A79:A84" si="7">IF(I79&gt;0,"YES","NO")</f>
        <v>NO</v>
      </c>
      <c r="C79" s="1"/>
      <c r="D79" s="2"/>
      <c r="E79" s="22"/>
      <c r="F79" s="25"/>
      <c r="G79" s="62"/>
      <c r="H79" s="27"/>
      <c r="I79" s="96">
        <f>ROUND((IFERROR(((E79/12)*G79)*H79,0)),2)</f>
        <v>0</v>
      </c>
    </row>
    <row r="80" spans="1:9" x14ac:dyDescent="0.3">
      <c r="A80" s="152" t="str">
        <f t="shared" si="7"/>
        <v>NO</v>
      </c>
      <c r="C80" s="1"/>
      <c r="D80" s="2"/>
      <c r="E80" s="22"/>
      <c r="F80" s="72"/>
      <c r="G80" s="71"/>
      <c r="H80" s="27"/>
      <c r="I80" s="96">
        <f>ROUND((IFERROR(((E80/12)*G80)*H80,0)),2)</f>
        <v>0</v>
      </c>
    </row>
    <row r="81" spans="1:9" x14ac:dyDescent="0.3">
      <c r="A81" s="152" t="str">
        <f t="shared" si="7"/>
        <v>NO</v>
      </c>
      <c r="C81" s="1"/>
      <c r="D81" s="2"/>
      <c r="E81" s="22"/>
      <c r="F81" s="72"/>
      <c r="G81" s="71"/>
      <c r="H81" s="27"/>
      <c r="I81" s="96">
        <f>ROUND((IFERROR(((E81/12)*G81)*H81,0)),2)</f>
        <v>0</v>
      </c>
    </row>
    <row r="82" spans="1:9" x14ac:dyDescent="0.3">
      <c r="A82" s="152" t="str">
        <f t="shared" si="7"/>
        <v>NO</v>
      </c>
      <c r="C82" s="1"/>
      <c r="D82" s="2"/>
      <c r="E82" s="22"/>
      <c r="F82" s="72"/>
      <c r="G82" s="71"/>
      <c r="H82" s="27"/>
      <c r="I82" s="96">
        <f>ROUND((IFERROR(((E82/12)*G82)*H82,0)),2)</f>
        <v>0</v>
      </c>
    </row>
    <row r="83" spans="1:9" ht="15" thickBot="1" x14ac:dyDescent="0.35">
      <c r="A83" s="152" t="str">
        <f t="shared" si="7"/>
        <v>NO</v>
      </c>
      <c r="C83" s="1"/>
      <c r="D83" s="2"/>
      <c r="E83" s="22"/>
      <c r="F83" s="72"/>
      <c r="G83" s="71"/>
      <c r="H83" s="27"/>
      <c r="I83" s="96">
        <f>ROUND((IFERROR(((E83/12)*G83)*H83,0)),2)</f>
        <v>0</v>
      </c>
    </row>
    <row r="84" spans="1:9" ht="16.8" thickTop="1" thickBot="1" x14ac:dyDescent="0.35">
      <c r="A84" s="152" t="str">
        <f t="shared" si="7"/>
        <v>NO</v>
      </c>
      <c r="C84" s="251" t="s">
        <v>90</v>
      </c>
      <c r="D84" s="252"/>
      <c r="E84" s="252"/>
      <c r="F84" s="252"/>
      <c r="G84" s="252"/>
      <c r="H84" s="253"/>
      <c r="I84" s="172">
        <f>SUM(I79:I83)</f>
        <v>0</v>
      </c>
    </row>
    <row r="85" spans="1:9" ht="15" thickBot="1" x14ac:dyDescent="0.35">
      <c r="A85" s="152" t="str">
        <f>IF(I91&gt;0,"YES","NO")</f>
        <v>NO</v>
      </c>
      <c r="C85" s="42" t="s">
        <v>111</v>
      </c>
      <c r="D85" s="43" t="s">
        <v>46</v>
      </c>
      <c r="E85" s="43" t="str">
        <f>IF('!!COMPLETE FIRST!!'!$E$11="YES","","100% Annual Fringe Cost")</f>
        <v>100% Annual Fringe Cost</v>
      </c>
      <c r="F85" s="43"/>
      <c r="G85" s="43" t="str">
        <f>IF('!!COMPLETE FIRST!!'!$E$11="YES","Fringe Rate %","")</f>
        <v/>
      </c>
      <c r="H85" s="93"/>
      <c r="I85" s="95" t="s">
        <v>1</v>
      </c>
    </row>
    <row r="86" spans="1:9" x14ac:dyDescent="0.3">
      <c r="A86" s="152" t="str">
        <f t="shared" ref="A86:A91" si="8">IF(I86&gt;0,"YES","NO")</f>
        <v>NO</v>
      </c>
      <c r="C86" s="191" t="str">
        <f t="shared" ref="C86:D90" si="9">IF(C79="","",C79)</f>
        <v/>
      </c>
      <c r="D86" s="192" t="str">
        <f t="shared" si="9"/>
        <v/>
      </c>
      <c r="E86" s="22"/>
      <c r="F86" s="84"/>
      <c r="G86" s="62"/>
      <c r="H86" s="85"/>
      <c r="I86" s="96">
        <f>IFERROR(ROUND(IF('!!COMPLETE FIRST!!'!$E$11="yes",(I79*G86),((E86/12)*G79)*H79),2),0)</f>
        <v>0</v>
      </c>
    </row>
    <row r="87" spans="1:9" x14ac:dyDescent="0.3">
      <c r="A87" s="152" t="str">
        <f t="shared" si="8"/>
        <v>NO</v>
      </c>
      <c r="C87" s="83" t="str">
        <f t="shared" si="9"/>
        <v/>
      </c>
      <c r="D87" s="193" t="str">
        <f t="shared" si="9"/>
        <v/>
      </c>
      <c r="E87" s="22"/>
      <c r="F87" s="84"/>
      <c r="G87" s="62"/>
      <c r="H87" s="85"/>
      <c r="I87" s="96">
        <f>IFERROR(ROUND(IF('!!COMPLETE FIRST!!'!$E$11="yes",(I80*G87),((E87/12)*G80)*H80),2),0)</f>
        <v>0</v>
      </c>
    </row>
    <row r="88" spans="1:9" x14ac:dyDescent="0.3">
      <c r="A88" s="152" t="str">
        <f t="shared" si="8"/>
        <v>NO</v>
      </c>
      <c r="C88" s="83" t="str">
        <f t="shared" si="9"/>
        <v/>
      </c>
      <c r="D88" s="193" t="str">
        <f t="shared" si="9"/>
        <v/>
      </c>
      <c r="E88" s="22"/>
      <c r="F88" s="84"/>
      <c r="G88" s="62"/>
      <c r="H88" s="85"/>
      <c r="I88" s="96">
        <f>IFERROR(ROUND(IF('!!COMPLETE FIRST!!'!$E$11="yes",(I81*G88),((E88/12)*G81)*H81),2),0)</f>
        <v>0</v>
      </c>
    </row>
    <row r="89" spans="1:9" x14ac:dyDescent="0.3">
      <c r="A89" s="152" t="str">
        <f t="shared" si="8"/>
        <v>NO</v>
      </c>
      <c r="C89" s="83" t="str">
        <f t="shared" si="9"/>
        <v/>
      </c>
      <c r="D89" s="193" t="str">
        <f t="shared" si="9"/>
        <v/>
      </c>
      <c r="E89" s="22"/>
      <c r="F89" s="84"/>
      <c r="G89" s="62"/>
      <c r="H89" s="85"/>
      <c r="I89" s="96">
        <f>IFERROR(ROUND(IF('!!COMPLETE FIRST!!'!$E$11="yes",(I82*G89),((E89/12)*G82)*H82),2),0)</f>
        <v>0</v>
      </c>
    </row>
    <row r="90" spans="1:9" ht="15" thickBot="1" x14ac:dyDescent="0.35">
      <c r="A90" s="152" t="str">
        <f t="shared" si="8"/>
        <v>NO</v>
      </c>
      <c r="C90" s="194" t="str">
        <f t="shared" si="9"/>
        <v/>
      </c>
      <c r="D90" s="195" t="str">
        <f t="shared" si="9"/>
        <v/>
      </c>
      <c r="E90" s="22"/>
      <c r="F90" s="84"/>
      <c r="G90" s="62"/>
      <c r="H90" s="85"/>
      <c r="I90" s="96">
        <f>IFERROR(ROUND(IF('!!COMPLETE FIRST!!'!$E$11="yes",(I83*G90),((E90/12)*G83)*H83),2),0)</f>
        <v>0</v>
      </c>
    </row>
    <row r="91" spans="1:9" ht="16.8" thickTop="1" thickBot="1" x14ac:dyDescent="0.35">
      <c r="A91" s="152" t="str">
        <f t="shared" si="8"/>
        <v>NO</v>
      </c>
      <c r="C91" s="251" t="s">
        <v>91</v>
      </c>
      <c r="D91" s="252"/>
      <c r="E91" s="252"/>
      <c r="F91" s="252"/>
      <c r="G91" s="252"/>
      <c r="H91" s="253"/>
      <c r="I91" s="172">
        <f>SUM(I86:I90)</f>
        <v>0</v>
      </c>
    </row>
    <row r="92" spans="1:9" ht="15" thickBot="1" x14ac:dyDescent="0.35">
      <c r="A92" s="152" t="str">
        <f>IF(I104&gt;0,"YES","NO")</f>
        <v>NO</v>
      </c>
      <c r="C92" s="42" t="s">
        <v>62</v>
      </c>
      <c r="D92" s="43" t="s">
        <v>78</v>
      </c>
      <c r="E92" s="277" t="s">
        <v>82</v>
      </c>
      <c r="F92" s="278"/>
      <c r="G92" s="278"/>
      <c r="H92" s="278"/>
      <c r="I92" s="109"/>
    </row>
    <row r="93" spans="1:9" x14ac:dyDescent="0.3">
      <c r="A93" s="152" t="str">
        <f t="shared" ref="A93:A105" si="10">IF(I93&gt;0,"YES","NO")</f>
        <v>NO</v>
      </c>
      <c r="C93" s="1"/>
      <c r="D93" s="74">
        <v>0</v>
      </c>
      <c r="E93" s="290"/>
      <c r="F93" s="291"/>
      <c r="G93" s="291"/>
      <c r="H93" s="291"/>
      <c r="I93" s="96">
        <f>D93</f>
        <v>0</v>
      </c>
    </row>
    <row r="94" spans="1:9" x14ac:dyDescent="0.3">
      <c r="A94" s="152" t="str">
        <f t="shared" si="10"/>
        <v>NO</v>
      </c>
      <c r="C94" s="1"/>
      <c r="D94" s="74">
        <v>0</v>
      </c>
      <c r="E94" s="288"/>
      <c r="F94" s="289"/>
      <c r="G94" s="289"/>
      <c r="H94" s="289"/>
      <c r="I94" s="96">
        <f t="shared" ref="I94:I102" si="11">D94</f>
        <v>0</v>
      </c>
    </row>
    <row r="95" spans="1:9" x14ac:dyDescent="0.3">
      <c r="A95" s="152" t="str">
        <f t="shared" si="10"/>
        <v>NO</v>
      </c>
      <c r="C95" s="1"/>
      <c r="D95" s="74">
        <v>0</v>
      </c>
      <c r="E95" s="288"/>
      <c r="F95" s="289"/>
      <c r="G95" s="289"/>
      <c r="H95" s="289"/>
      <c r="I95" s="96">
        <f t="shared" si="11"/>
        <v>0</v>
      </c>
    </row>
    <row r="96" spans="1:9" x14ac:dyDescent="0.3">
      <c r="A96" s="152" t="str">
        <f t="shared" si="10"/>
        <v>NO</v>
      </c>
      <c r="C96" s="1"/>
      <c r="D96" s="74">
        <v>0</v>
      </c>
      <c r="E96" s="288"/>
      <c r="F96" s="289"/>
      <c r="G96" s="289"/>
      <c r="H96" s="289"/>
      <c r="I96" s="96">
        <f t="shared" si="11"/>
        <v>0</v>
      </c>
    </row>
    <row r="97" spans="1:12" x14ac:dyDescent="0.3">
      <c r="A97" s="152" t="str">
        <f t="shared" si="10"/>
        <v>NO</v>
      </c>
      <c r="C97" s="1"/>
      <c r="D97" s="74">
        <v>0</v>
      </c>
      <c r="E97" s="288"/>
      <c r="F97" s="289"/>
      <c r="G97" s="289"/>
      <c r="H97" s="289"/>
      <c r="I97" s="96">
        <f t="shared" si="11"/>
        <v>0</v>
      </c>
    </row>
    <row r="98" spans="1:12" x14ac:dyDescent="0.3">
      <c r="A98" s="152" t="str">
        <f t="shared" si="10"/>
        <v>NO</v>
      </c>
      <c r="C98" s="1"/>
      <c r="D98" s="74">
        <v>0</v>
      </c>
      <c r="E98" s="288"/>
      <c r="F98" s="289"/>
      <c r="G98" s="289"/>
      <c r="H98" s="289"/>
      <c r="I98" s="96">
        <f t="shared" si="11"/>
        <v>0</v>
      </c>
    </row>
    <row r="99" spans="1:12" x14ac:dyDescent="0.3">
      <c r="A99" s="152" t="str">
        <f t="shared" si="10"/>
        <v>NO</v>
      </c>
      <c r="C99" s="1"/>
      <c r="D99" s="74">
        <v>0</v>
      </c>
      <c r="E99" s="288"/>
      <c r="F99" s="289"/>
      <c r="G99" s="289"/>
      <c r="H99" s="289"/>
      <c r="I99" s="96">
        <f t="shared" si="11"/>
        <v>0</v>
      </c>
    </row>
    <row r="100" spans="1:12" x14ac:dyDescent="0.3">
      <c r="A100" s="152" t="str">
        <f t="shared" si="10"/>
        <v>NO</v>
      </c>
      <c r="C100" s="1"/>
      <c r="D100" s="74">
        <v>0</v>
      </c>
      <c r="E100" s="288"/>
      <c r="F100" s="289"/>
      <c r="G100" s="289"/>
      <c r="H100" s="289"/>
      <c r="I100" s="96">
        <f t="shared" si="11"/>
        <v>0</v>
      </c>
    </row>
    <row r="101" spans="1:12" x14ac:dyDescent="0.3">
      <c r="A101" s="152" t="str">
        <f t="shared" si="10"/>
        <v>NO</v>
      </c>
      <c r="C101" s="46"/>
      <c r="D101" s="75">
        <v>0</v>
      </c>
      <c r="E101" s="288"/>
      <c r="F101" s="289"/>
      <c r="G101" s="289"/>
      <c r="H101" s="289"/>
      <c r="I101" s="96">
        <f t="shared" si="11"/>
        <v>0</v>
      </c>
    </row>
    <row r="102" spans="1:12" ht="15" thickBot="1" x14ac:dyDescent="0.35">
      <c r="A102" s="152" t="str">
        <f t="shared" si="10"/>
        <v>NO</v>
      </c>
      <c r="C102" s="1"/>
      <c r="D102" s="74">
        <v>0</v>
      </c>
      <c r="E102" s="288"/>
      <c r="F102" s="289"/>
      <c r="G102" s="289"/>
      <c r="H102" s="289"/>
      <c r="I102" s="96">
        <f t="shared" si="11"/>
        <v>0</v>
      </c>
    </row>
    <row r="103" spans="1:12" ht="15" thickBot="1" x14ac:dyDescent="0.35">
      <c r="A103" s="152" t="str">
        <f t="shared" si="10"/>
        <v>NO</v>
      </c>
      <c r="C103" s="203" t="s">
        <v>112</v>
      </c>
      <c r="D103" s="204"/>
      <c r="E103" s="245" t="s">
        <v>113</v>
      </c>
      <c r="F103" s="246"/>
      <c r="G103" s="246"/>
      <c r="H103" s="247"/>
      <c r="I103" s="205">
        <f>D103*(I46+I58)</f>
        <v>0</v>
      </c>
    </row>
    <row r="104" spans="1:12" ht="16.8" thickTop="1" thickBot="1" x14ac:dyDescent="0.35">
      <c r="A104" s="152" t="str">
        <f t="shared" si="10"/>
        <v>NO</v>
      </c>
      <c r="C104" s="251" t="s">
        <v>92</v>
      </c>
      <c r="D104" s="252"/>
      <c r="E104" s="252"/>
      <c r="F104" s="252"/>
      <c r="G104" s="252"/>
      <c r="H104" s="253"/>
      <c r="I104" s="172">
        <f>SUM(I93:I103)</f>
        <v>0</v>
      </c>
    </row>
    <row r="105" spans="1:12" ht="15.6" x14ac:dyDescent="0.3">
      <c r="A105" s="152" t="str">
        <f t="shared" si="10"/>
        <v>YES</v>
      </c>
      <c r="C105" s="238" t="str">
        <f>IF('!!COMPLETE FIRST!!'!$F$5=KEY!G3,"Cost Allocation Subtotal","")</f>
        <v/>
      </c>
      <c r="D105" s="239"/>
      <c r="E105" s="239"/>
      <c r="F105" s="239"/>
      <c r="G105" s="239"/>
      <c r="H105" s="240"/>
      <c r="I105" s="110" t="str">
        <f>IF('!!COMPLETE FIRST!!'!F5=KEY!G3,SUM(I84,I91,I104),IF('!!COMPLETE FIRST!!'!F5=KEY!G6,SUM(I84,I91,I104),""))</f>
        <v/>
      </c>
    </row>
    <row r="106" spans="1:12" ht="15.6" x14ac:dyDescent="0.3">
      <c r="A106" s="152"/>
      <c r="C106" s="265" t="str">
        <f>IF('!!COMPLETE FIRST!!'!$F$5=KEY!G2,"Negotiated Indirect Cost Rate","")</f>
        <v/>
      </c>
      <c r="D106" s="266"/>
      <c r="E106" s="266"/>
      <c r="F106" s="266"/>
      <c r="G106" s="266"/>
      <c r="H106" s="269"/>
      <c r="I106" s="111" t="str">
        <f>IF('!!COMPLETE FIRST!!'!F5=KEY!G2,IF('!!COMPLETE FIRST!!'!$E$7&gt;=0.1,($I$72-$I$71)*0.1,($I$72-$I$71)*'!!COMPLETE FIRST!!'!$E$7),"")</f>
        <v/>
      </c>
    </row>
    <row r="107" spans="1:12" ht="15.6" x14ac:dyDescent="0.3">
      <c r="A107" s="152"/>
      <c r="C107" s="265" t="str">
        <f>IF('!!COMPLETE FIRST!!'!F5=KEY!G4,"10% De Minimis Rate","")</f>
        <v/>
      </c>
      <c r="D107" s="266"/>
      <c r="E107" s="266"/>
      <c r="F107" s="266"/>
      <c r="G107" s="266"/>
      <c r="H107" s="269"/>
      <c r="I107" s="111" t="str">
        <f>IF('!!COMPLETE FIRST!!'!$F$5=KEY!$G$4,(SUM(I72-I71)*0.1),"")</f>
        <v/>
      </c>
      <c r="L107" s="124"/>
    </row>
    <row r="108" spans="1:12" ht="16.2" thickBot="1" x14ac:dyDescent="0.35">
      <c r="A108" s="152"/>
      <c r="C108" s="265" t="s">
        <v>65</v>
      </c>
      <c r="D108" s="266"/>
      <c r="E108" s="266"/>
      <c r="F108" s="266"/>
      <c r="G108" s="266"/>
      <c r="H108" s="266"/>
      <c r="I108" s="103">
        <f>SUM(I105:I107)</f>
        <v>0</v>
      </c>
    </row>
    <row r="109" spans="1:12" ht="18.600000000000001" thickBot="1" x14ac:dyDescent="0.35">
      <c r="A109" s="152"/>
      <c r="C109" s="267" t="s">
        <v>66</v>
      </c>
      <c r="D109" s="268"/>
      <c r="E109" s="268"/>
      <c r="F109" s="268"/>
      <c r="G109" s="268"/>
      <c r="H109" s="268"/>
      <c r="I109" s="112">
        <f>I108+I72</f>
        <v>0</v>
      </c>
    </row>
    <row r="110" spans="1:12" ht="15" thickBot="1" x14ac:dyDescent="0.35">
      <c r="A110" s="152"/>
      <c r="C110" s="133"/>
      <c r="D110" s="133"/>
      <c r="E110" s="133"/>
      <c r="F110" s="133"/>
      <c r="G110" s="133"/>
      <c r="H110" s="113"/>
      <c r="I110" s="146"/>
    </row>
    <row r="111" spans="1:12" ht="15" thickBot="1" x14ac:dyDescent="0.35">
      <c r="A111" s="152"/>
      <c r="C111" s="134"/>
      <c r="D111" s="135"/>
      <c r="E111" s="134"/>
      <c r="F111" s="136"/>
      <c r="G111" s="137"/>
      <c r="H111" s="138" t="s">
        <v>83</v>
      </c>
      <c r="I111" s="131">
        <f>IFERROR(I108/I72,0)</f>
        <v>0</v>
      </c>
    </row>
    <row r="112" spans="1:12" x14ac:dyDescent="0.3">
      <c r="A112" s="152"/>
      <c r="C112" s="114"/>
      <c r="D112" s="114"/>
      <c r="E112" s="114"/>
      <c r="F112" s="114"/>
      <c r="G112" s="114"/>
      <c r="H112" s="114"/>
      <c r="I112" s="114"/>
      <c r="J112" s="114"/>
    </row>
    <row r="113" spans="1:15" x14ac:dyDescent="0.3">
      <c r="A113" s="152"/>
      <c r="C113" s="123"/>
      <c r="D113" s="270" t="s">
        <v>15</v>
      </c>
      <c r="E113" s="271"/>
      <c r="F113" s="271"/>
      <c r="G113" s="271"/>
      <c r="H113" s="272"/>
      <c r="I113" s="139"/>
      <c r="J113" s="114"/>
    </row>
    <row r="114" spans="1:15" x14ac:dyDescent="0.3">
      <c r="A114" s="152"/>
      <c r="C114" s="123"/>
      <c r="D114" s="270" t="s">
        <v>13</v>
      </c>
      <c r="E114" s="271"/>
      <c r="F114" s="271"/>
      <c r="G114" s="271"/>
      <c r="H114" s="272"/>
      <c r="I114" s="139"/>
      <c r="J114" s="114"/>
    </row>
    <row r="115" spans="1:15" x14ac:dyDescent="0.3">
      <c r="A115" s="152"/>
      <c r="C115" s="123"/>
      <c r="D115" s="270" t="s">
        <v>14</v>
      </c>
      <c r="E115" s="271"/>
      <c r="F115" s="271"/>
      <c r="G115" s="271"/>
      <c r="H115" s="272"/>
      <c r="I115" s="139"/>
      <c r="J115" s="114"/>
    </row>
    <row r="116" spans="1:15" x14ac:dyDescent="0.3">
      <c r="A116" s="152"/>
    </row>
    <row r="117" spans="1:15" ht="15" thickBot="1" x14ac:dyDescent="0.35">
      <c r="A117" s="152"/>
    </row>
    <row r="118" spans="1:15" ht="18.600000000000001" thickBot="1" x14ac:dyDescent="0.35">
      <c r="A118" s="152" t="str">
        <f>A119</f>
        <v>NO</v>
      </c>
      <c r="C118" s="144" t="s">
        <v>84</v>
      </c>
      <c r="D118" s="232" t="s">
        <v>85</v>
      </c>
      <c r="E118" s="233"/>
      <c r="F118" s="233"/>
      <c r="G118" s="233"/>
      <c r="H118" s="233"/>
      <c r="I118" s="143"/>
    </row>
    <row r="119" spans="1:15" x14ac:dyDescent="0.3">
      <c r="A119" s="152" t="str">
        <f>IF(C119=0,"NO","YES")</f>
        <v>NO</v>
      </c>
      <c r="C119" s="73"/>
      <c r="D119" s="234"/>
      <c r="E119" s="235"/>
      <c r="F119" s="235"/>
      <c r="G119" s="235"/>
      <c r="H119" s="236"/>
      <c r="I119" s="115"/>
    </row>
    <row r="120" spans="1:15" x14ac:dyDescent="0.3">
      <c r="A120" s="152" t="str">
        <f>A119</f>
        <v>NO</v>
      </c>
      <c r="C120" s="116"/>
      <c r="D120" s="226"/>
      <c r="E120" s="227"/>
      <c r="F120" s="227"/>
      <c r="G120" s="227"/>
      <c r="H120" s="228"/>
      <c r="I120" s="115"/>
      <c r="O120" s="145"/>
    </row>
    <row r="121" spans="1:15" x14ac:dyDescent="0.3">
      <c r="A121" s="152" t="str">
        <f t="shared" ref="A121:A184" si="12">A120</f>
        <v>NO</v>
      </c>
      <c r="C121" s="116"/>
      <c r="D121" s="229"/>
      <c r="E121" s="230"/>
      <c r="F121" s="230"/>
      <c r="G121" s="230"/>
      <c r="H121" s="231"/>
      <c r="I121" s="115"/>
    </row>
    <row r="122" spans="1:15" x14ac:dyDescent="0.3">
      <c r="A122" s="152" t="str">
        <f t="shared" si="12"/>
        <v>NO</v>
      </c>
      <c r="C122" s="117"/>
      <c r="D122" s="118"/>
      <c r="E122" s="118"/>
      <c r="F122" s="118"/>
      <c r="G122" s="118"/>
      <c r="H122" s="118"/>
      <c r="I122" s="119"/>
    </row>
    <row r="123" spans="1:15" x14ac:dyDescent="0.3">
      <c r="A123" s="152" t="str">
        <f>IF(C123=0,"NO","YES")</f>
        <v>NO</v>
      </c>
      <c r="C123" s="73"/>
      <c r="D123" s="223"/>
      <c r="E123" s="224"/>
      <c r="F123" s="224"/>
      <c r="G123" s="224"/>
      <c r="H123" s="225"/>
      <c r="I123" s="115"/>
    </row>
    <row r="124" spans="1:15" x14ac:dyDescent="0.3">
      <c r="A124" s="152" t="str">
        <f t="shared" si="12"/>
        <v>NO</v>
      </c>
      <c r="C124" s="116"/>
      <c r="D124" s="226"/>
      <c r="E124" s="227"/>
      <c r="F124" s="227"/>
      <c r="G124" s="227"/>
      <c r="H124" s="228"/>
      <c r="I124" s="115"/>
    </row>
    <row r="125" spans="1:15" x14ac:dyDescent="0.3">
      <c r="A125" s="152" t="str">
        <f t="shared" si="12"/>
        <v>NO</v>
      </c>
      <c r="C125" s="116"/>
      <c r="D125" s="229"/>
      <c r="E125" s="230"/>
      <c r="F125" s="230"/>
      <c r="G125" s="230"/>
      <c r="H125" s="231"/>
      <c r="I125" s="115"/>
    </row>
    <row r="126" spans="1:15" x14ac:dyDescent="0.3">
      <c r="A126" s="152" t="str">
        <f t="shared" si="12"/>
        <v>NO</v>
      </c>
      <c r="C126" s="117"/>
      <c r="D126" s="118"/>
      <c r="E126" s="118"/>
      <c r="F126" s="118"/>
      <c r="G126" s="118"/>
      <c r="H126" s="118"/>
      <c r="I126" s="119"/>
    </row>
    <row r="127" spans="1:15" x14ac:dyDescent="0.3">
      <c r="A127" s="152" t="str">
        <f>IF(C127=0,"NO","YES")</f>
        <v>NO</v>
      </c>
      <c r="C127" s="73"/>
      <c r="D127" s="223"/>
      <c r="E127" s="224"/>
      <c r="F127" s="224"/>
      <c r="G127" s="224"/>
      <c r="H127" s="225"/>
      <c r="I127" s="115"/>
    </row>
    <row r="128" spans="1:15" x14ac:dyDescent="0.3">
      <c r="A128" s="152" t="str">
        <f t="shared" si="12"/>
        <v>NO</v>
      </c>
      <c r="C128" s="116"/>
      <c r="D128" s="226"/>
      <c r="E128" s="227"/>
      <c r="F128" s="227"/>
      <c r="G128" s="227"/>
      <c r="H128" s="228"/>
      <c r="I128" s="115"/>
    </row>
    <row r="129" spans="1:9" x14ac:dyDescent="0.3">
      <c r="A129" s="152" t="str">
        <f t="shared" si="12"/>
        <v>NO</v>
      </c>
      <c r="C129" s="116"/>
      <c r="D129" s="229"/>
      <c r="E129" s="230"/>
      <c r="F129" s="230"/>
      <c r="G129" s="230"/>
      <c r="H129" s="231"/>
      <c r="I129" s="115"/>
    </row>
    <row r="130" spans="1:9" x14ac:dyDescent="0.3">
      <c r="A130" s="152" t="str">
        <f t="shared" si="12"/>
        <v>NO</v>
      </c>
      <c r="C130" s="117"/>
      <c r="D130" s="118"/>
      <c r="E130" s="118"/>
      <c r="F130" s="118"/>
      <c r="G130" s="118"/>
      <c r="H130" s="118"/>
      <c r="I130" s="119"/>
    </row>
    <row r="131" spans="1:9" x14ac:dyDescent="0.3">
      <c r="A131" s="152" t="str">
        <f>IF(C131=0,"NO","YES")</f>
        <v>NO</v>
      </c>
      <c r="C131" s="73"/>
      <c r="D131" s="223"/>
      <c r="E131" s="224"/>
      <c r="F131" s="224"/>
      <c r="G131" s="224"/>
      <c r="H131" s="225"/>
      <c r="I131" s="115"/>
    </row>
    <row r="132" spans="1:9" x14ac:dyDescent="0.3">
      <c r="A132" s="152" t="str">
        <f t="shared" si="12"/>
        <v>NO</v>
      </c>
      <c r="C132" s="116"/>
      <c r="D132" s="226"/>
      <c r="E132" s="227"/>
      <c r="F132" s="227"/>
      <c r="G132" s="227"/>
      <c r="H132" s="228"/>
      <c r="I132" s="115"/>
    </row>
    <row r="133" spans="1:9" x14ac:dyDescent="0.3">
      <c r="A133" s="152" t="str">
        <f t="shared" si="12"/>
        <v>NO</v>
      </c>
      <c r="C133" s="116"/>
      <c r="D133" s="229"/>
      <c r="E133" s="230"/>
      <c r="F133" s="230"/>
      <c r="G133" s="230"/>
      <c r="H133" s="231"/>
      <c r="I133" s="115"/>
    </row>
    <row r="134" spans="1:9" x14ac:dyDescent="0.3">
      <c r="A134" s="152" t="str">
        <f t="shared" si="12"/>
        <v>NO</v>
      </c>
      <c r="C134" s="117"/>
      <c r="D134" s="118"/>
      <c r="E134" s="118"/>
      <c r="F134" s="118"/>
      <c r="G134" s="118"/>
      <c r="H134" s="118"/>
      <c r="I134" s="119"/>
    </row>
    <row r="135" spans="1:9" x14ac:dyDescent="0.3">
      <c r="A135" s="152" t="str">
        <f>IF(C135=0,"NO","YES")</f>
        <v>NO</v>
      </c>
      <c r="C135" s="73"/>
      <c r="D135" s="223"/>
      <c r="E135" s="224"/>
      <c r="F135" s="224"/>
      <c r="G135" s="224"/>
      <c r="H135" s="225"/>
      <c r="I135" s="115"/>
    </row>
    <row r="136" spans="1:9" x14ac:dyDescent="0.3">
      <c r="A136" s="152" t="str">
        <f t="shared" si="12"/>
        <v>NO</v>
      </c>
      <c r="C136" s="116"/>
      <c r="D136" s="226"/>
      <c r="E136" s="227"/>
      <c r="F136" s="227"/>
      <c r="G136" s="227"/>
      <c r="H136" s="228"/>
      <c r="I136" s="115"/>
    </row>
    <row r="137" spans="1:9" x14ac:dyDescent="0.3">
      <c r="A137" s="152" t="str">
        <f t="shared" si="12"/>
        <v>NO</v>
      </c>
      <c r="C137" s="116"/>
      <c r="D137" s="229"/>
      <c r="E137" s="230"/>
      <c r="F137" s="230"/>
      <c r="G137" s="230"/>
      <c r="H137" s="231"/>
      <c r="I137" s="115"/>
    </row>
    <row r="138" spans="1:9" x14ac:dyDescent="0.3">
      <c r="A138" s="152" t="str">
        <f t="shared" si="12"/>
        <v>NO</v>
      </c>
      <c r="C138" s="117"/>
      <c r="D138" s="118"/>
      <c r="E138" s="118"/>
      <c r="F138" s="118"/>
      <c r="G138" s="118"/>
      <c r="H138" s="118"/>
      <c r="I138" s="119"/>
    </row>
    <row r="139" spans="1:9" x14ac:dyDescent="0.3">
      <c r="A139" s="152" t="str">
        <f>IF(C139=0,"NO","YES")</f>
        <v>NO</v>
      </c>
      <c r="C139" s="73"/>
      <c r="D139" s="223"/>
      <c r="E139" s="224"/>
      <c r="F139" s="224"/>
      <c r="G139" s="224"/>
      <c r="H139" s="225"/>
      <c r="I139" s="115"/>
    </row>
    <row r="140" spans="1:9" x14ac:dyDescent="0.3">
      <c r="A140" s="152" t="str">
        <f t="shared" si="12"/>
        <v>NO</v>
      </c>
      <c r="C140" s="116"/>
      <c r="D140" s="226"/>
      <c r="E140" s="227"/>
      <c r="F140" s="227"/>
      <c r="G140" s="227"/>
      <c r="H140" s="228"/>
      <c r="I140" s="115"/>
    </row>
    <row r="141" spans="1:9" x14ac:dyDescent="0.3">
      <c r="A141" s="152" t="str">
        <f t="shared" si="12"/>
        <v>NO</v>
      </c>
      <c r="C141" s="116"/>
      <c r="D141" s="229"/>
      <c r="E141" s="230"/>
      <c r="F141" s="230"/>
      <c r="G141" s="230"/>
      <c r="H141" s="231"/>
      <c r="I141" s="115"/>
    </row>
    <row r="142" spans="1:9" x14ac:dyDescent="0.3">
      <c r="A142" s="152" t="str">
        <f t="shared" si="12"/>
        <v>NO</v>
      </c>
      <c r="C142" s="117"/>
      <c r="D142" s="118"/>
      <c r="E142" s="118"/>
      <c r="F142" s="118"/>
      <c r="G142" s="118"/>
      <c r="H142" s="118"/>
      <c r="I142" s="119"/>
    </row>
    <row r="143" spans="1:9" x14ac:dyDescent="0.3">
      <c r="A143" s="152" t="str">
        <f>IF(C143=0,"NO","YES")</f>
        <v>NO</v>
      </c>
      <c r="C143" s="73"/>
      <c r="D143" s="223"/>
      <c r="E143" s="224"/>
      <c r="F143" s="224"/>
      <c r="G143" s="224"/>
      <c r="H143" s="225"/>
      <c r="I143" s="115"/>
    </row>
    <row r="144" spans="1:9" x14ac:dyDescent="0.3">
      <c r="A144" s="152" t="str">
        <f t="shared" si="12"/>
        <v>NO</v>
      </c>
      <c r="C144" s="116"/>
      <c r="D144" s="226"/>
      <c r="E144" s="227"/>
      <c r="F144" s="227"/>
      <c r="G144" s="227"/>
      <c r="H144" s="228"/>
      <c r="I144" s="115"/>
    </row>
    <row r="145" spans="1:9" x14ac:dyDescent="0.3">
      <c r="A145" s="152" t="str">
        <f t="shared" si="12"/>
        <v>NO</v>
      </c>
      <c r="C145" s="116"/>
      <c r="D145" s="229"/>
      <c r="E145" s="230"/>
      <c r="F145" s="230"/>
      <c r="G145" s="230"/>
      <c r="H145" s="231"/>
      <c r="I145" s="115"/>
    </row>
    <row r="146" spans="1:9" x14ac:dyDescent="0.3">
      <c r="A146" s="152" t="str">
        <f t="shared" si="12"/>
        <v>NO</v>
      </c>
      <c r="C146" s="117"/>
      <c r="D146" s="118"/>
      <c r="E146" s="118"/>
      <c r="F146" s="118"/>
      <c r="G146" s="118"/>
      <c r="H146" s="118"/>
      <c r="I146" s="119"/>
    </row>
    <row r="147" spans="1:9" x14ac:dyDescent="0.3">
      <c r="A147" s="152" t="str">
        <f>IF(C147=0,"NO","YES")</f>
        <v>NO</v>
      </c>
      <c r="C147" s="73"/>
      <c r="D147" s="223"/>
      <c r="E147" s="224"/>
      <c r="F147" s="224"/>
      <c r="G147" s="224"/>
      <c r="H147" s="225"/>
      <c r="I147" s="115"/>
    </row>
    <row r="148" spans="1:9" x14ac:dyDescent="0.3">
      <c r="A148" s="152" t="str">
        <f t="shared" si="12"/>
        <v>NO</v>
      </c>
      <c r="C148" s="116"/>
      <c r="D148" s="226"/>
      <c r="E148" s="227"/>
      <c r="F148" s="227"/>
      <c r="G148" s="227"/>
      <c r="H148" s="228"/>
      <c r="I148" s="115"/>
    </row>
    <row r="149" spans="1:9" x14ac:dyDescent="0.3">
      <c r="A149" s="152" t="str">
        <f t="shared" si="12"/>
        <v>NO</v>
      </c>
      <c r="C149" s="116"/>
      <c r="D149" s="229"/>
      <c r="E149" s="230"/>
      <c r="F149" s="230"/>
      <c r="G149" s="230"/>
      <c r="H149" s="231"/>
      <c r="I149" s="115"/>
    </row>
    <row r="150" spans="1:9" x14ac:dyDescent="0.3">
      <c r="A150" s="152" t="str">
        <f t="shared" si="12"/>
        <v>NO</v>
      </c>
      <c r="C150" s="117"/>
      <c r="D150" s="118"/>
      <c r="E150" s="118"/>
      <c r="F150" s="118"/>
      <c r="G150" s="118"/>
      <c r="H150" s="118"/>
      <c r="I150" s="119"/>
    </row>
    <row r="151" spans="1:9" x14ac:dyDescent="0.3">
      <c r="A151" s="152" t="str">
        <f>IF(C151=0,"NO","YES")</f>
        <v>NO</v>
      </c>
      <c r="C151" s="73"/>
      <c r="D151" s="223"/>
      <c r="E151" s="224"/>
      <c r="F151" s="224"/>
      <c r="G151" s="224"/>
      <c r="H151" s="225"/>
      <c r="I151" s="115"/>
    </row>
    <row r="152" spans="1:9" x14ac:dyDescent="0.3">
      <c r="A152" s="152" t="str">
        <f t="shared" si="12"/>
        <v>NO</v>
      </c>
      <c r="C152" s="116"/>
      <c r="D152" s="226"/>
      <c r="E152" s="227"/>
      <c r="F152" s="227"/>
      <c r="G152" s="227"/>
      <c r="H152" s="228"/>
      <c r="I152" s="115"/>
    </row>
    <row r="153" spans="1:9" x14ac:dyDescent="0.3">
      <c r="A153" s="152" t="str">
        <f t="shared" si="12"/>
        <v>NO</v>
      </c>
      <c r="C153" s="116"/>
      <c r="D153" s="229"/>
      <c r="E153" s="230"/>
      <c r="F153" s="230"/>
      <c r="G153" s="230"/>
      <c r="H153" s="231"/>
      <c r="I153" s="115"/>
    </row>
    <row r="154" spans="1:9" x14ac:dyDescent="0.3">
      <c r="A154" s="152" t="str">
        <f t="shared" si="12"/>
        <v>NO</v>
      </c>
      <c r="C154" s="117"/>
      <c r="D154" s="118"/>
      <c r="E154" s="118"/>
      <c r="F154" s="118"/>
      <c r="G154" s="118"/>
      <c r="H154" s="118"/>
      <c r="I154" s="119"/>
    </row>
    <row r="155" spans="1:9" x14ac:dyDescent="0.3">
      <c r="A155" s="152" t="str">
        <f>IF(C155=0,"NO","YES")</f>
        <v>NO</v>
      </c>
      <c r="C155" s="73"/>
      <c r="D155" s="223"/>
      <c r="E155" s="224"/>
      <c r="F155" s="224"/>
      <c r="G155" s="224"/>
      <c r="H155" s="225"/>
      <c r="I155" s="115"/>
    </row>
    <row r="156" spans="1:9" x14ac:dyDescent="0.3">
      <c r="A156" s="152" t="str">
        <f t="shared" si="12"/>
        <v>NO</v>
      </c>
      <c r="C156" s="116"/>
      <c r="D156" s="226"/>
      <c r="E156" s="227"/>
      <c r="F156" s="227"/>
      <c r="G156" s="227"/>
      <c r="H156" s="228"/>
      <c r="I156" s="115"/>
    </row>
    <row r="157" spans="1:9" x14ac:dyDescent="0.3">
      <c r="A157" s="152" t="str">
        <f t="shared" si="12"/>
        <v>NO</v>
      </c>
      <c r="C157" s="116"/>
      <c r="D157" s="229"/>
      <c r="E157" s="230"/>
      <c r="F157" s="230"/>
      <c r="G157" s="230"/>
      <c r="H157" s="231"/>
      <c r="I157" s="115"/>
    </row>
    <row r="158" spans="1:9" x14ac:dyDescent="0.3">
      <c r="A158" s="152" t="str">
        <f t="shared" si="12"/>
        <v>NO</v>
      </c>
      <c r="C158" s="117"/>
      <c r="D158" s="118"/>
      <c r="E158" s="118"/>
      <c r="F158" s="118"/>
      <c r="G158" s="118"/>
      <c r="H158" s="118"/>
      <c r="I158" s="119"/>
    </row>
    <row r="159" spans="1:9" x14ac:dyDescent="0.3">
      <c r="A159" s="152" t="str">
        <f>IF(C159=0,"NO","YES")</f>
        <v>NO</v>
      </c>
      <c r="C159" s="73"/>
      <c r="D159" s="226"/>
      <c r="E159" s="227"/>
      <c r="F159" s="227"/>
      <c r="G159" s="227"/>
      <c r="H159" s="228"/>
      <c r="I159" s="115"/>
    </row>
    <row r="160" spans="1:9" x14ac:dyDescent="0.3">
      <c r="A160" s="152" t="str">
        <f t="shared" si="12"/>
        <v>NO</v>
      </c>
      <c r="C160" s="116"/>
      <c r="D160" s="226"/>
      <c r="E160" s="227"/>
      <c r="F160" s="227"/>
      <c r="G160" s="227"/>
      <c r="H160" s="228"/>
      <c r="I160" s="115"/>
    </row>
    <row r="161" spans="1:9" x14ac:dyDescent="0.3">
      <c r="A161" s="152" t="str">
        <f t="shared" si="12"/>
        <v>NO</v>
      </c>
      <c r="C161" s="116"/>
      <c r="D161" s="229"/>
      <c r="E161" s="230"/>
      <c r="F161" s="230"/>
      <c r="G161" s="230"/>
      <c r="H161" s="231"/>
      <c r="I161" s="115"/>
    </row>
    <row r="162" spans="1:9" x14ac:dyDescent="0.3">
      <c r="A162" s="152" t="str">
        <f t="shared" si="12"/>
        <v>NO</v>
      </c>
      <c r="C162" s="117"/>
      <c r="D162" s="118"/>
      <c r="E162" s="118"/>
      <c r="F162" s="118"/>
      <c r="G162" s="118"/>
      <c r="H162" s="118"/>
      <c r="I162" s="119"/>
    </row>
    <row r="163" spans="1:9" x14ac:dyDescent="0.3">
      <c r="A163" s="152" t="str">
        <f>IF(C163=0,"NO","YES")</f>
        <v>NO</v>
      </c>
      <c r="C163" s="73"/>
      <c r="D163" s="223"/>
      <c r="E163" s="224"/>
      <c r="F163" s="224"/>
      <c r="G163" s="224"/>
      <c r="H163" s="225"/>
      <c r="I163" s="115"/>
    </row>
    <row r="164" spans="1:9" x14ac:dyDescent="0.3">
      <c r="A164" s="152" t="str">
        <f t="shared" si="12"/>
        <v>NO</v>
      </c>
      <c r="C164" s="116"/>
      <c r="D164" s="226"/>
      <c r="E164" s="227"/>
      <c r="F164" s="227"/>
      <c r="G164" s="227"/>
      <c r="H164" s="228"/>
      <c r="I164" s="115"/>
    </row>
    <row r="165" spans="1:9" x14ac:dyDescent="0.3">
      <c r="A165" s="152" t="str">
        <f t="shared" si="12"/>
        <v>NO</v>
      </c>
      <c r="C165" s="116"/>
      <c r="D165" s="229"/>
      <c r="E165" s="230"/>
      <c r="F165" s="230"/>
      <c r="G165" s="230"/>
      <c r="H165" s="231"/>
      <c r="I165" s="115"/>
    </row>
    <row r="166" spans="1:9" x14ac:dyDescent="0.3">
      <c r="A166" s="152" t="str">
        <f t="shared" si="12"/>
        <v>NO</v>
      </c>
      <c r="C166" s="117"/>
      <c r="D166" s="118"/>
      <c r="E166" s="118"/>
      <c r="F166" s="118"/>
      <c r="G166" s="118"/>
      <c r="H166" s="118"/>
      <c r="I166" s="119"/>
    </row>
    <row r="167" spans="1:9" x14ac:dyDescent="0.3">
      <c r="A167" s="152" t="str">
        <f>IF(C167=0,"NO","YES")</f>
        <v>NO</v>
      </c>
      <c r="C167" s="73"/>
      <c r="D167" s="223"/>
      <c r="E167" s="224"/>
      <c r="F167" s="224"/>
      <c r="G167" s="224"/>
      <c r="H167" s="225"/>
      <c r="I167" s="115"/>
    </row>
    <row r="168" spans="1:9" x14ac:dyDescent="0.3">
      <c r="A168" s="152" t="str">
        <f t="shared" si="12"/>
        <v>NO</v>
      </c>
      <c r="C168" s="116"/>
      <c r="D168" s="226"/>
      <c r="E168" s="227"/>
      <c r="F168" s="227"/>
      <c r="G168" s="227"/>
      <c r="H168" s="228"/>
      <c r="I168" s="115"/>
    </row>
    <row r="169" spans="1:9" x14ac:dyDescent="0.3">
      <c r="A169" s="152" t="str">
        <f t="shared" si="12"/>
        <v>NO</v>
      </c>
      <c r="C169" s="116"/>
      <c r="D169" s="229"/>
      <c r="E169" s="230"/>
      <c r="F169" s="230"/>
      <c r="G169" s="230"/>
      <c r="H169" s="231"/>
      <c r="I169" s="115"/>
    </row>
    <row r="170" spans="1:9" x14ac:dyDescent="0.3">
      <c r="A170" s="152" t="str">
        <f t="shared" si="12"/>
        <v>NO</v>
      </c>
      <c r="C170" s="117"/>
      <c r="D170" s="118"/>
      <c r="E170" s="118"/>
      <c r="F170" s="118"/>
      <c r="G170" s="118"/>
      <c r="H170" s="118"/>
      <c r="I170" s="119"/>
    </row>
    <row r="171" spans="1:9" x14ac:dyDescent="0.3">
      <c r="A171" s="152" t="str">
        <f>IF(C171=0,"NO","YES")</f>
        <v>NO</v>
      </c>
      <c r="C171" s="73"/>
      <c r="D171" s="223"/>
      <c r="E171" s="224"/>
      <c r="F171" s="224"/>
      <c r="G171" s="224"/>
      <c r="H171" s="225"/>
      <c r="I171" s="115"/>
    </row>
    <row r="172" spans="1:9" x14ac:dyDescent="0.3">
      <c r="A172" s="152" t="str">
        <f t="shared" si="12"/>
        <v>NO</v>
      </c>
      <c r="C172" s="116"/>
      <c r="D172" s="226"/>
      <c r="E172" s="227"/>
      <c r="F172" s="227"/>
      <c r="G172" s="227"/>
      <c r="H172" s="228"/>
      <c r="I172" s="115"/>
    </row>
    <row r="173" spans="1:9" x14ac:dyDescent="0.3">
      <c r="A173" s="152" t="str">
        <f t="shared" si="12"/>
        <v>NO</v>
      </c>
      <c r="C173" s="116"/>
      <c r="D173" s="229"/>
      <c r="E173" s="230"/>
      <c r="F173" s="230"/>
      <c r="G173" s="230"/>
      <c r="H173" s="231"/>
      <c r="I173" s="115"/>
    </row>
    <row r="174" spans="1:9" x14ac:dyDescent="0.3">
      <c r="A174" s="152" t="str">
        <f t="shared" si="12"/>
        <v>NO</v>
      </c>
      <c r="C174" s="117"/>
      <c r="D174" s="118"/>
      <c r="E174" s="118"/>
      <c r="F174" s="118"/>
      <c r="G174" s="118"/>
      <c r="H174" s="118"/>
      <c r="I174" s="119"/>
    </row>
    <row r="175" spans="1:9" x14ac:dyDescent="0.3">
      <c r="A175" s="152" t="str">
        <f>IF(C175=0,"NO","YES")</f>
        <v>NO</v>
      </c>
      <c r="C175" s="73"/>
      <c r="D175" s="223"/>
      <c r="E175" s="224"/>
      <c r="F175" s="224"/>
      <c r="G175" s="224"/>
      <c r="H175" s="225"/>
      <c r="I175" s="115"/>
    </row>
    <row r="176" spans="1:9" x14ac:dyDescent="0.3">
      <c r="A176" s="152" t="str">
        <f t="shared" si="12"/>
        <v>NO</v>
      </c>
      <c r="C176" s="116"/>
      <c r="D176" s="226"/>
      <c r="E176" s="227"/>
      <c r="F176" s="227"/>
      <c r="G176" s="227"/>
      <c r="H176" s="228"/>
      <c r="I176" s="115"/>
    </row>
    <row r="177" spans="1:9" x14ac:dyDescent="0.3">
      <c r="A177" s="152" t="str">
        <f t="shared" si="12"/>
        <v>NO</v>
      </c>
      <c r="C177" s="116"/>
      <c r="D177" s="229"/>
      <c r="E177" s="230"/>
      <c r="F177" s="230"/>
      <c r="G177" s="230"/>
      <c r="H177" s="231"/>
      <c r="I177" s="115"/>
    </row>
    <row r="178" spans="1:9" x14ac:dyDescent="0.3">
      <c r="A178" s="152" t="str">
        <f t="shared" si="12"/>
        <v>NO</v>
      </c>
      <c r="C178" s="117"/>
      <c r="D178" s="118"/>
      <c r="E178" s="118"/>
      <c r="F178" s="118"/>
      <c r="G178" s="118"/>
      <c r="H178" s="118"/>
      <c r="I178" s="119"/>
    </row>
    <row r="179" spans="1:9" x14ac:dyDescent="0.3">
      <c r="A179" s="152" t="str">
        <f>IF(C179=0,"NO","YES")</f>
        <v>NO</v>
      </c>
      <c r="C179" s="73"/>
      <c r="D179" s="223"/>
      <c r="E179" s="224"/>
      <c r="F179" s="224"/>
      <c r="G179" s="224"/>
      <c r="H179" s="225"/>
      <c r="I179" s="115"/>
    </row>
    <row r="180" spans="1:9" x14ac:dyDescent="0.3">
      <c r="A180" s="152" t="str">
        <f t="shared" si="12"/>
        <v>NO</v>
      </c>
      <c r="C180" s="116"/>
      <c r="D180" s="226"/>
      <c r="E180" s="227"/>
      <c r="F180" s="227"/>
      <c r="G180" s="227"/>
      <c r="H180" s="228"/>
      <c r="I180" s="115"/>
    </row>
    <row r="181" spans="1:9" x14ac:dyDescent="0.3">
      <c r="A181" s="152" t="str">
        <f t="shared" si="12"/>
        <v>NO</v>
      </c>
      <c r="C181" s="116"/>
      <c r="D181" s="229"/>
      <c r="E181" s="230"/>
      <c r="F181" s="230"/>
      <c r="G181" s="230"/>
      <c r="H181" s="231"/>
      <c r="I181" s="115"/>
    </row>
    <row r="182" spans="1:9" x14ac:dyDescent="0.3">
      <c r="A182" s="152" t="str">
        <f t="shared" si="12"/>
        <v>NO</v>
      </c>
      <c r="C182" s="117"/>
      <c r="D182" s="118"/>
      <c r="E182" s="118"/>
      <c r="F182" s="118"/>
      <c r="G182" s="118"/>
      <c r="H182" s="118"/>
      <c r="I182" s="119"/>
    </row>
    <row r="183" spans="1:9" x14ac:dyDescent="0.3">
      <c r="A183" s="152" t="str">
        <f>IF(C183=0,"NO","YES")</f>
        <v>NO</v>
      </c>
      <c r="C183" s="73"/>
      <c r="D183" s="223"/>
      <c r="E183" s="224"/>
      <c r="F183" s="224"/>
      <c r="G183" s="224"/>
      <c r="H183" s="225"/>
      <c r="I183" s="115"/>
    </row>
    <row r="184" spans="1:9" x14ac:dyDescent="0.3">
      <c r="A184" s="152" t="str">
        <f t="shared" si="12"/>
        <v>NO</v>
      </c>
      <c r="C184" s="116"/>
      <c r="D184" s="226"/>
      <c r="E184" s="227"/>
      <c r="F184" s="227"/>
      <c r="G184" s="227"/>
      <c r="H184" s="228"/>
      <c r="I184" s="115"/>
    </row>
    <row r="185" spans="1:9" x14ac:dyDescent="0.3">
      <c r="A185" s="152" t="str">
        <f>A184</f>
        <v>NO</v>
      </c>
      <c r="C185" s="116"/>
      <c r="D185" s="229"/>
      <c r="E185" s="230"/>
      <c r="F185" s="230"/>
      <c r="G185" s="230"/>
      <c r="H185" s="231"/>
      <c r="I185" s="115"/>
    </row>
    <row r="186" spans="1:9" x14ac:dyDescent="0.3">
      <c r="A186" s="152" t="str">
        <f>A185</f>
        <v>NO</v>
      </c>
      <c r="C186" s="117"/>
      <c r="D186" s="118"/>
      <c r="E186" s="118"/>
      <c r="F186" s="118"/>
      <c r="G186" s="118"/>
      <c r="H186" s="118"/>
      <c r="I186" s="119"/>
    </row>
    <row r="187" spans="1:9" x14ac:dyDescent="0.3">
      <c r="A187" s="152" t="str">
        <f>IF(C187=0,"NO","YES")</f>
        <v>NO</v>
      </c>
      <c r="C187" s="174"/>
      <c r="D187" s="223"/>
      <c r="E187" s="224"/>
      <c r="F187" s="224"/>
      <c r="G187" s="224"/>
      <c r="H187" s="225"/>
      <c r="I187" s="175"/>
    </row>
    <row r="188" spans="1:9" x14ac:dyDescent="0.3">
      <c r="A188" s="152" t="str">
        <f>A187</f>
        <v>NO</v>
      </c>
      <c r="C188" s="116"/>
      <c r="D188" s="226"/>
      <c r="E188" s="227"/>
      <c r="F188" s="227"/>
      <c r="G188" s="227"/>
      <c r="H188" s="228"/>
      <c r="I188" s="115"/>
    </row>
    <row r="189" spans="1:9" x14ac:dyDescent="0.3">
      <c r="A189" s="152" t="str">
        <f>A188</f>
        <v>NO</v>
      </c>
      <c r="C189" s="116"/>
      <c r="D189" s="229"/>
      <c r="E189" s="230"/>
      <c r="F189" s="230"/>
      <c r="G189" s="230"/>
      <c r="H189" s="231"/>
      <c r="I189" s="115"/>
    </row>
    <row r="190" spans="1:9" ht="15" thickBot="1" x14ac:dyDescent="0.35">
      <c r="A190" s="152" t="str">
        <f>A189</f>
        <v>NO</v>
      </c>
      <c r="C190" s="120"/>
      <c r="D190" s="121"/>
      <c r="E190" s="121"/>
      <c r="F190" s="121"/>
      <c r="G190" s="121"/>
      <c r="H190" s="121"/>
      <c r="I190" s="122"/>
    </row>
    <row r="191" spans="1:9" ht="15" thickBot="1" x14ac:dyDescent="0.35">
      <c r="A191" s="152"/>
    </row>
    <row r="192" spans="1:9" ht="18.600000000000001" thickBot="1" x14ac:dyDescent="0.35">
      <c r="A192" s="152" t="str">
        <f>A193</f>
        <v>NO</v>
      </c>
      <c r="C192" s="144" t="s">
        <v>84</v>
      </c>
      <c r="D192" s="232" t="s">
        <v>89</v>
      </c>
      <c r="E192" s="233"/>
      <c r="F192" s="233"/>
      <c r="G192" s="233"/>
      <c r="H192" s="233"/>
      <c r="I192" s="143"/>
    </row>
    <row r="193" spans="1:9" x14ac:dyDescent="0.3">
      <c r="A193" s="152" t="str">
        <f>IF(C193=0,"NO","YES")</f>
        <v>NO</v>
      </c>
      <c r="C193" s="73"/>
      <c r="D193" s="234"/>
      <c r="E193" s="235"/>
      <c r="F193" s="235"/>
      <c r="G193" s="235"/>
      <c r="H193" s="236"/>
      <c r="I193" s="115"/>
    </row>
    <row r="194" spans="1:9" x14ac:dyDescent="0.3">
      <c r="A194" s="152" t="str">
        <f>A193</f>
        <v>NO</v>
      </c>
      <c r="C194" s="116"/>
      <c r="D194" s="226"/>
      <c r="E194" s="227"/>
      <c r="F194" s="227"/>
      <c r="G194" s="227"/>
      <c r="H194" s="228"/>
      <c r="I194" s="115"/>
    </row>
    <row r="195" spans="1:9" x14ac:dyDescent="0.3">
      <c r="A195" s="152" t="str">
        <f>A194</f>
        <v>NO</v>
      </c>
      <c r="C195" s="116"/>
      <c r="D195" s="229"/>
      <c r="E195" s="230"/>
      <c r="F195" s="230"/>
      <c r="G195" s="230"/>
      <c r="H195" s="231"/>
      <c r="I195" s="115"/>
    </row>
    <row r="196" spans="1:9" x14ac:dyDescent="0.3">
      <c r="A196" s="152" t="str">
        <f>A195</f>
        <v>NO</v>
      </c>
      <c r="C196" s="117"/>
      <c r="D196" s="118"/>
      <c r="E196" s="118"/>
      <c r="F196" s="118"/>
      <c r="G196" s="118"/>
      <c r="H196" s="118"/>
      <c r="I196" s="119"/>
    </row>
    <row r="197" spans="1:9" x14ac:dyDescent="0.3">
      <c r="A197" s="152" t="str">
        <f>IF(C197=0,"NO","YES")</f>
        <v>NO</v>
      </c>
      <c r="C197" s="73"/>
      <c r="D197" s="223"/>
      <c r="E197" s="224"/>
      <c r="F197" s="224"/>
      <c r="G197" s="224"/>
      <c r="H197" s="225"/>
      <c r="I197" s="115"/>
    </row>
    <row r="198" spans="1:9" x14ac:dyDescent="0.3">
      <c r="A198" s="152" t="str">
        <f>A197</f>
        <v>NO</v>
      </c>
      <c r="C198" s="116"/>
      <c r="D198" s="226"/>
      <c r="E198" s="227"/>
      <c r="F198" s="227"/>
      <c r="G198" s="227"/>
      <c r="H198" s="228"/>
      <c r="I198" s="115"/>
    </row>
    <row r="199" spans="1:9" x14ac:dyDescent="0.3">
      <c r="A199" s="152" t="str">
        <f>A198</f>
        <v>NO</v>
      </c>
      <c r="C199" s="116"/>
      <c r="D199" s="229"/>
      <c r="E199" s="230"/>
      <c r="F199" s="230"/>
      <c r="G199" s="230"/>
      <c r="H199" s="231"/>
      <c r="I199" s="115"/>
    </row>
    <row r="200" spans="1:9" x14ac:dyDescent="0.3">
      <c r="A200" s="152" t="str">
        <f>A199</f>
        <v>NO</v>
      </c>
      <c r="C200" s="117"/>
      <c r="D200" s="118"/>
      <c r="E200" s="118"/>
      <c r="F200" s="118"/>
      <c r="G200" s="118"/>
      <c r="H200" s="118"/>
      <c r="I200" s="119"/>
    </row>
    <row r="201" spans="1:9" x14ac:dyDescent="0.3">
      <c r="A201" s="152" t="str">
        <f>IF(C201=0,"NO","YES")</f>
        <v>NO</v>
      </c>
      <c r="C201" s="73"/>
      <c r="D201" s="223"/>
      <c r="E201" s="224"/>
      <c r="F201" s="224"/>
      <c r="G201" s="224"/>
      <c r="H201" s="225"/>
      <c r="I201" s="115"/>
    </row>
    <row r="202" spans="1:9" x14ac:dyDescent="0.3">
      <c r="A202" s="152" t="str">
        <f>A201</f>
        <v>NO</v>
      </c>
      <c r="C202" s="116"/>
      <c r="D202" s="226"/>
      <c r="E202" s="227"/>
      <c r="F202" s="227"/>
      <c r="G202" s="227"/>
      <c r="H202" s="228"/>
      <c r="I202" s="115"/>
    </row>
    <row r="203" spans="1:9" x14ac:dyDescent="0.3">
      <c r="A203" s="152" t="str">
        <f>A202</f>
        <v>NO</v>
      </c>
      <c r="C203" s="116"/>
      <c r="D203" s="229"/>
      <c r="E203" s="230"/>
      <c r="F203" s="230"/>
      <c r="G203" s="230"/>
      <c r="H203" s="231"/>
      <c r="I203" s="115"/>
    </row>
    <row r="204" spans="1:9" x14ac:dyDescent="0.3">
      <c r="A204" s="152" t="str">
        <f>A203</f>
        <v>NO</v>
      </c>
      <c r="C204" s="117"/>
      <c r="D204" s="118"/>
      <c r="E204" s="118"/>
      <c r="F204" s="118"/>
      <c r="G204" s="118"/>
      <c r="H204" s="118"/>
      <c r="I204" s="119"/>
    </row>
    <row r="205" spans="1:9" x14ac:dyDescent="0.3">
      <c r="A205" s="152" t="str">
        <f>IF(C205=0,"NO","YES")</f>
        <v>NO</v>
      </c>
      <c r="C205" s="73"/>
      <c r="D205" s="223"/>
      <c r="E205" s="224"/>
      <c r="F205" s="224"/>
      <c r="G205" s="224"/>
      <c r="H205" s="225"/>
      <c r="I205" s="115"/>
    </row>
    <row r="206" spans="1:9" x14ac:dyDescent="0.3">
      <c r="A206" s="152" t="str">
        <f>A205</f>
        <v>NO</v>
      </c>
      <c r="C206" s="116"/>
      <c r="D206" s="226"/>
      <c r="E206" s="227"/>
      <c r="F206" s="227"/>
      <c r="G206" s="227"/>
      <c r="H206" s="228"/>
      <c r="I206" s="115"/>
    </row>
    <row r="207" spans="1:9" x14ac:dyDescent="0.3">
      <c r="A207" s="152" t="str">
        <f>A206</f>
        <v>NO</v>
      </c>
      <c r="C207" s="116"/>
      <c r="D207" s="229"/>
      <c r="E207" s="230"/>
      <c r="F207" s="230"/>
      <c r="G207" s="230"/>
      <c r="H207" s="231"/>
      <c r="I207" s="115"/>
    </row>
    <row r="208" spans="1:9" x14ac:dyDescent="0.3">
      <c r="A208" s="152" t="str">
        <f>A207</f>
        <v>NO</v>
      </c>
      <c r="C208" s="117"/>
      <c r="D208" s="118"/>
      <c r="E208" s="118"/>
      <c r="F208" s="118"/>
      <c r="G208" s="118"/>
      <c r="H208" s="118"/>
      <c r="I208" s="119"/>
    </row>
    <row r="209" spans="1:9" x14ac:dyDescent="0.3">
      <c r="A209" s="152" t="str">
        <f>IF(C209=0,"NO","YES")</f>
        <v>NO</v>
      </c>
      <c r="C209" s="73"/>
      <c r="D209" s="223"/>
      <c r="E209" s="224"/>
      <c r="F209" s="224"/>
      <c r="G209" s="224"/>
      <c r="H209" s="225"/>
      <c r="I209" s="115"/>
    </row>
    <row r="210" spans="1:9" x14ac:dyDescent="0.3">
      <c r="A210" s="152" t="str">
        <f>A209</f>
        <v>NO</v>
      </c>
      <c r="C210" s="116"/>
      <c r="D210" s="226"/>
      <c r="E210" s="227"/>
      <c r="F210" s="227"/>
      <c r="G210" s="227"/>
      <c r="H210" s="228"/>
      <c r="I210" s="115"/>
    </row>
    <row r="211" spans="1:9" x14ac:dyDescent="0.3">
      <c r="A211" s="152" t="str">
        <f>A210</f>
        <v>NO</v>
      </c>
      <c r="C211" s="116"/>
      <c r="D211" s="229"/>
      <c r="E211" s="230"/>
      <c r="F211" s="230"/>
      <c r="G211" s="230"/>
      <c r="H211" s="231"/>
      <c r="I211" s="115"/>
    </row>
    <row r="212" spans="1:9" ht="15" thickBot="1" x14ac:dyDescent="0.35">
      <c r="A212" s="152" t="str">
        <f>A211</f>
        <v>NO</v>
      </c>
      <c r="C212" s="120"/>
      <c r="D212" s="121"/>
      <c r="E212" s="121"/>
      <c r="F212" s="121"/>
      <c r="G212" s="121"/>
      <c r="H212" s="121"/>
      <c r="I212" s="122"/>
    </row>
  </sheetData>
  <sheetProtection formatCells="0" formatColumns="0" formatRows="0" autoFilter="0"/>
  <autoFilter ref="A5:A212"/>
  <mergeCells count="83">
    <mergeCell ref="C71:H71"/>
    <mergeCell ref="C72:H72"/>
    <mergeCell ref="C58:H58"/>
    <mergeCell ref="C74:I77"/>
    <mergeCell ref="E66:H66"/>
    <mergeCell ref="E67:H67"/>
    <mergeCell ref="E68:H68"/>
    <mergeCell ref="E69:H69"/>
    <mergeCell ref="E70:H70"/>
    <mergeCell ref="E61:H61"/>
    <mergeCell ref="E62:H62"/>
    <mergeCell ref="E63:H63"/>
    <mergeCell ref="E64:H64"/>
    <mergeCell ref="E65:H65"/>
    <mergeCell ref="E60:H60"/>
    <mergeCell ref="C59:I59"/>
    <mergeCell ref="D179:H181"/>
    <mergeCell ref="D183:H185"/>
    <mergeCell ref="D187:H189"/>
    <mergeCell ref="D159:H161"/>
    <mergeCell ref="D163:H165"/>
    <mergeCell ref="D167:H169"/>
    <mergeCell ref="D171:H173"/>
    <mergeCell ref="D175:H177"/>
    <mergeCell ref="C45:H45"/>
    <mergeCell ref="C1:I1"/>
    <mergeCell ref="C2:I2"/>
    <mergeCell ref="C3:I3"/>
    <mergeCell ref="C5:I5"/>
    <mergeCell ref="C25:H25"/>
    <mergeCell ref="E57:H57"/>
    <mergeCell ref="C46:H46"/>
    <mergeCell ref="E47:H47"/>
    <mergeCell ref="E48:H48"/>
    <mergeCell ref="E49:H49"/>
    <mergeCell ref="E50:H50"/>
    <mergeCell ref="E51:H51"/>
    <mergeCell ref="E52:H52"/>
    <mergeCell ref="E53:H53"/>
    <mergeCell ref="E54:H54"/>
    <mergeCell ref="E55:H55"/>
    <mergeCell ref="E56:H56"/>
    <mergeCell ref="E100:H100"/>
    <mergeCell ref="C73:I73"/>
    <mergeCell ref="E92:H92"/>
    <mergeCell ref="E93:H93"/>
    <mergeCell ref="E94:H94"/>
    <mergeCell ref="E95:H95"/>
    <mergeCell ref="E96:H96"/>
    <mergeCell ref="E97:H97"/>
    <mergeCell ref="E98:H98"/>
    <mergeCell ref="E99:H99"/>
    <mergeCell ref="C84:H84"/>
    <mergeCell ref="C91:H91"/>
    <mergeCell ref="D118:H118"/>
    <mergeCell ref="E101:H101"/>
    <mergeCell ref="E102:H102"/>
    <mergeCell ref="E103:H103"/>
    <mergeCell ref="C105:H105"/>
    <mergeCell ref="C106:H106"/>
    <mergeCell ref="C107:H107"/>
    <mergeCell ref="C108:H108"/>
    <mergeCell ref="C109:H109"/>
    <mergeCell ref="D113:H113"/>
    <mergeCell ref="D114:H114"/>
    <mergeCell ref="D115:H115"/>
    <mergeCell ref="C104:H104"/>
    <mergeCell ref="D143:H145"/>
    <mergeCell ref="D147:H149"/>
    <mergeCell ref="D151:H153"/>
    <mergeCell ref="D155:H157"/>
    <mergeCell ref="D119:H121"/>
    <mergeCell ref="D123:H125"/>
    <mergeCell ref="D127:H129"/>
    <mergeCell ref="D131:H133"/>
    <mergeCell ref="D135:H137"/>
    <mergeCell ref="D139:H141"/>
    <mergeCell ref="D209:H211"/>
    <mergeCell ref="D192:H192"/>
    <mergeCell ref="D193:H195"/>
    <mergeCell ref="D197:H199"/>
    <mergeCell ref="D201:H203"/>
    <mergeCell ref="D205:H207"/>
  </mergeCells>
  <conditionalFormatting sqref="I111">
    <cfRule type="expression" dxfId="5" priority="1">
      <formula>$I$111&gt;0.105</formula>
    </cfRule>
  </conditionalFormatting>
  <dataValidations count="2">
    <dataValidation type="list" allowBlank="1" showInputMessage="1" showErrorMessage="1" sqref="C119 C123 C127 C131 C135 C139 C143 C147 C151 C155 C159 C163 C167 C171 C175 C179 C183 C187">
      <formula1>PersonnelTitle</formula1>
    </dataValidation>
    <dataValidation type="list" allowBlank="1" showInputMessage="1" showErrorMessage="1" sqref="C193 C197 C201 C205 C209">
      <formula1>$C$79:$C$83</formula1>
    </dataValidation>
  </dataValidations>
  <printOptions horizontalCentered="1"/>
  <pageMargins left="0.25" right="0.25" top="0.75" bottom="0.75" header="0.3" footer="0.3"/>
  <pageSetup scale="63" fitToHeight="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KEY!$G$23:$G$35</xm:f>
          </x14:formula1>
          <xm:sqref>C48:C57 C93:C102</xm:sqref>
        </x14:dataValidation>
        <x14:dataValidation type="list" allowBlank="1" showInputMessage="1" showErrorMessage="1">
          <x14:formula1>
            <xm:f>KEY!$I$23:$I$25</xm:f>
          </x14:formula1>
          <xm:sqref>C61:C70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6" tint="-0.249977111117893"/>
    <pageSetUpPr fitToPage="1"/>
  </sheetPr>
  <dimension ref="A1:O212"/>
  <sheetViews>
    <sheetView topLeftCell="B1" zoomScale="80" zoomScaleNormal="80" workbookViewId="0">
      <selection activeCell="C3" sqref="C3:I3"/>
    </sheetView>
  </sheetViews>
  <sheetFormatPr defaultColWidth="9.21875" defaultRowHeight="14.4" x14ac:dyDescent="0.3"/>
  <cols>
    <col min="1" max="1" width="9.21875" style="34" hidden="1" customWidth="1"/>
    <col min="2" max="2" width="9.21875" style="34"/>
    <col min="3" max="3" width="40.77734375" style="34" bestFit="1" customWidth="1"/>
    <col min="4" max="4" width="15.77734375" style="34" bestFit="1" customWidth="1"/>
    <col min="5" max="5" width="23.5546875" style="34" bestFit="1" customWidth="1"/>
    <col min="6" max="6" width="9.44140625" style="34" bestFit="1" customWidth="1"/>
    <col min="7" max="7" width="17.21875" style="34" bestFit="1" customWidth="1"/>
    <col min="8" max="8" width="13.21875" style="34" customWidth="1"/>
    <col min="9" max="9" width="20.21875" style="34" customWidth="1"/>
    <col min="10" max="10" width="9.21875" style="34"/>
    <col min="11" max="11" width="5.44140625" style="34" customWidth="1"/>
    <col min="12" max="12" width="10.5546875" style="34" bestFit="1" customWidth="1"/>
    <col min="13" max="16384" width="9.21875" style="34"/>
  </cols>
  <sheetData>
    <row r="1" spans="1:11" x14ac:dyDescent="0.3">
      <c r="C1" s="237" t="s">
        <v>115</v>
      </c>
      <c r="D1" s="237"/>
      <c r="E1" s="237"/>
      <c r="F1" s="237"/>
      <c r="G1" s="237"/>
      <c r="H1" s="237"/>
      <c r="I1" s="237"/>
      <c r="J1" s="104"/>
    </row>
    <row r="2" spans="1:11" ht="21" x14ac:dyDescent="0.4">
      <c r="C2" s="249">
        <f>Summary!B2</f>
        <v>0</v>
      </c>
      <c r="D2" s="249"/>
      <c r="E2" s="249"/>
      <c r="F2" s="249"/>
      <c r="G2" s="249"/>
      <c r="H2" s="249"/>
      <c r="I2" s="249"/>
    </row>
    <row r="3" spans="1:11" ht="21" x14ac:dyDescent="0.4">
      <c r="C3" s="250" t="s">
        <v>148</v>
      </c>
      <c r="D3" s="250"/>
      <c r="E3" s="250"/>
      <c r="F3" s="250"/>
      <c r="G3" s="250"/>
      <c r="H3" s="250"/>
      <c r="I3" s="250"/>
      <c r="J3" s="105"/>
    </row>
    <row r="4" spans="1:11" ht="15" thickBot="1" x14ac:dyDescent="0.35">
      <c r="C4" s="106"/>
      <c r="D4" s="106"/>
      <c r="E4" s="106"/>
      <c r="F4" s="106"/>
      <c r="G4" s="106"/>
      <c r="H4" s="106"/>
      <c r="I4" s="106"/>
      <c r="J4" s="105"/>
    </row>
    <row r="5" spans="1:11" ht="18.600000000000001" thickBot="1" x14ac:dyDescent="0.35">
      <c r="A5" s="151" t="s">
        <v>86</v>
      </c>
      <c r="C5" s="232" t="s">
        <v>47</v>
      </c>
      <c r="D5" s="233"/>
      <c r="E5" s="233"/>
      <c r="F5" s="233"/>
      <c r="G5" s="233"/>
      <c r="H5" s="233"/>
      <c r="I5" s="248"/>
    </row>
    <row r="6" spans="1:11" ht="15" thickBot="1" x14ac:dyDescent="0.35">
      <c r="A6" s="152" t="str">
        <f>A25</f>
        <v>NO</v>
      </c>
      <c r="C6" s="42" t="s">
        <v>45</v>
      </c>
      <c r="D6" s="43" t="s">
        <v>46</v>
      </c>
      <c r="E6" s="43" t="s">
        <v>99</v>
      </c>
      <c r="F6" s="43" t="s">
        <v>67</v>
      </c>
      <c r="G6" s="43" t="s">
        <v>68</v>
      </c>
      <c r="H6" s="93" t="s">
        <v>43</v>
      </c>
      <c r="I6" s="95" t="s">
        <v>1</v>
      </c>
    </row>
    <row r="7" spans="1:11" x14ac:dyDescent="0.3">
      <c r="A7" s="152" t="str">
        <f>IF(I7&gt;0,"YES","NO")</f>
        <v>NO</v>
      </c>
      <c r="C7" s="29"/>
      <c r="D7" s="30"/>
      <c r="E7" s="22"/>
      <c r="F7" s="25"/>
      <c r="G7" s="62"/>
      <c r="H7" s="27"/>
      <c r="I7" s="96">
        <f>ROUND(IFERROR(((E7/12)*G7)*H7,0),2)</f>
        <v>0</v>
      </c>
    </row>
    <row r="8" spans="1:11" x14ac:dyDescent="0.3">
      <c r="A8" s="152" t="str">
        <f t="shared" ref="A8:A25" si="0">IF(I8&gt;0,"YES","NO")</f>
        <v>NO</v>
      </c>
      <c r="C8" s="29"/>
      <c r="D8" s="30"/>
      <c r="E8" s="22"/>
      <c r="F8" s="25"/>
      <c r="G8" s="62"/>
      <c r="H8" s="27"/>
      <c r="I8" s="96">
        <f t="shared" ref="I8:I24" si="1">ROUND(IFERROR(((E8/12)*G8)*H8,0),2)</f>
        <v>0</v>
      </c>
    </row>
    <row r="9" spans="1:11" x14ac:dyDescent="0.3">
      <c r="A9" s="152" t="str">
        <f t="shared" si="0"/>
        <v>NO</v>
      </c>
      <c r="C9" s="29"/>
      <c r="D9" s="30"/>
      <c r="E9" s="22"/>
      <c r="F9" s="25"/>
      <c r="G9" s="62"/>
      <c r="H9" s="27"/>
      <c r="I9" s="96">
        <f t="shared" si="1"/>
        <v>0</v>
      </c>
    </row>
    <row r="10" spans="1:11" x14ac:dyDescent="0.3">
      <c r="A10" s="152" t="str">
        <f t="shared" si="0"/>
        <v>NO</v>
      </c>
      <c r="C10" s="29"/>
      <c r="D10" s="30"/>
      <c r="E10" s="22"/>
      <c r="F10" s="25"/>
      <c r="G10" s="62"/>
      <c r="H10" s="27"/>
      <c r="I10" s="96">
        <f t="shared" si="1"/>
        <v>0</v>
      </c>
    </row>
    <row r="11" spans="1:11" x14ac:dyDescent="0.3">
      <c r="A11" s="152" t="str">
        <f t="shared" si="0"/>
        <v>NO</v>
      </c>
      <c r="C11" s="29"/>
      <c r="D11" s="30"/>
      <c r="E11" s="22"/>
      <c r="F11" s="25"/>
      <c r="G11" s="62"/>
      <c r="H11" s="27"/>
      <c r="I11" s="96">
        <f t="shared" si="1"/>
        <v>0</v>
      </c>
    </row>
    <row r="12" spans="1:11" x14ac:dyDescent="0.3">
      <c r="A12" s="152" t="str">
        <f t="shared" si="0"/>
        <v>NO</v>
      </c>
      <c r="C12" s="29"/>
      <c r="D12" s="30"/>
      <c r="E12" s="22"/>
      <c r="F12" s="25"/>
      <c r="G12" s="62"/>
      <c r="H12" s="27"/>
      <c r="I12" s="96">
        <f t="shared" si="1"/>
        <v>0</v>
      </c>
    </row>
    <row r="13" spans="1:11" x14ac:dyDescent="0.3">
      <c r="A13" s="152" t="str">
        <f t="shared" si="0"/>
        <v>NO</v>
      </c>
      <c r="C13" s="29"/>
      <c r="D13" s="30"/>
      <c r="E13" s="22"/>
      <c r="F13" s="25"/>
      <c r="G13" s="62"/>
      <c r="H13" s="27"/>
      <c r="I13" s="96">
        <f t="shared" si="1"/>
        <v>0</v>
      </c>
    </row>
    <row r="14" spans="1:11" x14ac:dyDescent="0.3">
      <c r="A14" s="152" t="str">
        <f t="shared" si="0"/>
        <v>NO</v>
      </c>
      <c r="C14" s="29"/>
      <c r="D14" s="30"/>
      <c r="E14" s="22"/>
      <c r="F14" s="25"/>
      <c r="G14" s="62"/>
      <c r="H14" s="27"/>
      <c r="I14" s="96">
        <f t="shared" si="1"/>
        <v>0</v>
      </c>
    </row>
    <row r="15" spans="1:11" x14ac:dyDescent="0.3">
      <c r="A15" s="152" t="str">
        <f t="shared" si="0"/>
        <v>NO</v>
      </c>
      <c r="C15" s="29"/>
      <c r="D15" s="30"/>
      <c r="E15" s="22"/>
      <c r="F15" s="25"/>
      <c r="G15" s="62"/>
      <c r="H15" s="27"/>
      <c r="I15" s="96">
        <f t="shared" si="1"/>
        <v>0</v>
      </c>
    </row>
    <row r="16" spans="1:11" x14ac:dyDescent="0.3">
      <c r="A16" s="152" t="str">
        <f t="shared" si="0"/>
        <v>NO</v>
      </c>
      <c r="C16" s="29"/>
      <c r="D16" s="30"/>
      <c r="E16" s="22"/>
      <c r="F16" s="25"/>
      <c r="G16" s="62"/>
      <c r="H16" s="27"/>
      <c r="I16" s="96">
        <f t="shared" si="1"/>
        <v>0</v>
      </c>
      <c r="K16" s="132"/>
    </row>
    <row r="17" spans="1:9" x14ac:dyDescent="0.3">
      <c r="A17" s="152" t="str">
        <f t="shared" si="0"/>
        <v>NO</v>
      </c>
      <c r="C17" s="29"/>
      <c r="D17" s="30"/>
      <c r="E17" s="22"/>
      <c r="F17" s="25"/>
      <c r="G17" s="62"/>
      <c r="H17" s="27"/>
      <c r="I17" s="96">
        <f t="shared" si="1"/>
        <v>0</v>
      </c>
    </row>
    <row r="18" spans="1:9" x14ac:dyDescent="0.3">
      <c r="A18" s="152" t="str">
        <f t="shared" si="0"/>
        <v>NO</v>
      </c>
      <c r="C18" s="29"/>
      <c r="D18" s="30"/>
      <c r="E18" s="22"/>
      <c r="F18" s="25"/>
      <c r="G18" s="62"/>
      <c r="H18" s="27"/>
      <c r="I18" s="96">
        <f t="shared" si="1"/>
        <v>0</v>
      </c>
    </row>
    <row r="19" spans="1:9" x14ac:dyDescent="0.3">
      <c r="A19" s="152" t="str">
        <f t="shared" si="0"/>
        <v>NO</v>
      </c>
      <c r="C19" s="29"/>
      <c r="D19" s="30"/>
      <c r="E19" s="22"/>
      <c r="F19" s="25"/>
      <c r="G19" s="62"/>
      <c r="H19" s="27"/>
      <c r="I19" s="96">
        <f t="shared" si="1"/>
        <v>0</v>
      </c>
    </row>
    <row r="20" spans="1:9" x14ac:dyDescent="0.3">
      <c r="A20" s="152" t="str">
        <f t="shared" si="0"/>
        <v>NO</v>
      </c>
      <c r="C20" s="29"/>
      <c r="D20" s="30"/>
      <c r="E20" s="22"/>
      <c r="F20" s="25"/>
      <c r="G20" s="62"/>
      <c r="H20" s="27"/>
      <c r="I20" s="96">
        <f t="shared" si="1"/>
        <v>0</v>
      </c>
    </row>
    <row r="21" spans="1:9" x14ac:dyDescent="0.3">
      <c r="A21" s="152" t="str">
        <f t="shared" si="0"/>
        <v>NO</v>
      </c>
      <c r="C21" s="29"/>
      <c r="D21" s="30"/>
      <c r="E21" s="22"/>
      <c r="F21" s="25"/>
      <c r="G21" s="62"/>
      <c r="H21" s="27"/>
      <c r="I21" s="96">
        <f t="shared" si="1"/>
        <v>0</v>
      </c>
    </row>
    <row r="22" spans="1:9" x14ac:dyDescent="0.3">
      <c r="A22" s="152" t="str">
        <f t="shared" si="0"/>
        <v>NO</v>
      </c>
      <c r="C22" s="29"/>
      <c r="D22" s="30"/>
      <c r="E22" s="22"/>
      <c r="F22" s="25"/>
      <c r="G22" s="62"/>
      <c r="H22" s="27"/>
      <c r="I22" s="96">
        <f t="shared" si="1"/>
        <v>0</v>
      </c>
    </row>
    <row r="23" spans="1:9" x14ac:dyDescent="0.3">
      <c r="A23" s="152" t="str">
        <f t="shared" si="0"/>
        <v>NO</v>
      </c>
      <c r="C23" s="31"/>
      <c r="D23" s="32"/>
      <c r="E23" s="23"/>
      <c r="F23" s="26"/>
      <c r="G23" s="63"/>
      <c r="H23" s="28"/>
      <c r="I23" s="96">
        <f t="shared" si="1"/>
        <v>0</v>
      </c>
    </row>
    <row r="24" spans="1:9" ht="15" thickBot="1" x14ac:dyDescent="0.35">
      <c r="A24" s="152" t="str">
        <f t="shared" si="0"/>
        <v>NO</v>
      </c>
      <c r="C24" s="88"/>
      <c r="D24" s="89"/>
      <c r="E24" s="90"/>
      <c r="F24" s="91"/>
      <c r="G24" s="92"/>
      <c r="H24" s="94"/>
      <c r="I24" s="97">
        <f t="shared" si="1"/>
        <v>0</v>
      </c>
    </row>
    <row r="25" spans="1:9" ht="16.8" thickTop="1" thickBot="1" x14ac:dyDescent="0.35">
      <c r="A25" s="152" t="str">
        <f t="shared" si="0"/>
        <v>NO</v>
      </c>
      <c r="C25" s="251" t="s">
        <v>58</v>
      </c>
      <c r="D25" s="252"/>
      <c r="E25" s="252"/>
      <c r="F25" s="252"/>
      <c r="G25" s="252"/>
      <c r="H25" s="253"/>
      <c r="I25" s="101">
        <f>SUM(I7:I24)</f>
        <v>0</v>
      </c>
    </row>
    <row r="26" spans="1:9" ht="15" thickBot="1" x14ac:dyDescent="0.35">
      <c r="A26" s="152" t="str">
        <f>A45</f>
        <v>NO</v>
      </c>
      <c r="C26" s="42" t="s">
        <v>45</v>
      </c>
      <c r="D26" s="43" t="s">
        <v>46</v>
      </c>
      <c r="E26" s="43" t="str">
        <f>IF('!!COMPLETE FIRST!!'!$E$11="YES","","100% Annual Fringe Cost")</f>
        <v>100% Annual Fringe Cost</v>
      </c>
      <c r="F26" s="43"/>
      <c r="G26" s="43" t="str">
        <f>IF('!!COMPLETE FIRST!!'!$E$11="YES","Fringe Rate %","")</f>
        <v/>
      </c>
      <c r="H26" s="93"/>
      <c r="I26" s="95" t="s">
        <v>1</v>
      </c>
    </row>
    <row r="27" spans="1:9" x14ac:dyDescent="0.3">
      <c r="A27" s="152" t="str">
        <f>IF(I27&gt;0,"YES","NO")</f>
        <v>NO</v>
      </c>
      <c r="C27" s="186" t="str">
        <f t="shared" ref="C27:D44" si="2">IF(C7="","",C7)</f>
        <v/>
      </c>
      <c r="D27" s="187" t="str">
        <f t="shared" si="2"/>
        <v/>
      </c>
      <c r="E27" s="22"/>
      <c r="F27" s="84"/>
      <c r="G27" s="62"/>
      <c r="H27" s="85"/>
      <c r="I27" s="96">
        <f>IFERROR(ROUND(IF('!!COMPLETE FIRST!!'!$E$11="yes",(I7*G27),((E27/12)*G7)*H7),2),0)</f>
        <v>0</v>
      </c>
    </row>
    <row r="28" spans="1:9" x14ac:dyDescent="0.3">
      <c r="A28" s="152" t="str">
        <f t="shared" ref="A28:A46" si="3">IF(I28&gt;0,"YES","NO")</f>
        <v>NO</v>
      </c>
      <c r="C28" s="185" t="str">
        <f t="shared" si="2"/>
        <v/>
      </c>
      <c r="D28" s="188" t="str">
        <f t="shared" si="2"/>
        <v/>
      </c>
      <c r="E28" s="22"/>
      <c r="F28" s="84"/>
      <c r="G28" s="62"/>
      <c r="H28" s="85"/>
      <c r="I28" s="96">
        <f>IFERROR(ROUND(IF('!!COMPLETE FIRST!!'!$E$11="yes",(I8*G28),((E28/12)*G8)*H8),2),0)</f>
        <v>0</v>
      </c>
    </row>
    <row r="29" spans="1:9" x14ac:dyDescent="0.3">
      <c r="A29" s="152" t="str">
        <f t="shared" si="3"/>
        <v>NO</v>
      </c>
      <c r="C29" s="185" t="str">
        <f t="shared" si="2"/>
        <v/>
      </c>
      <c r="D29" s="188" t="str">
        <f t="shared" si="2"/>
        <v/>
      </c>
      <c r="E29" s="22"/>
      <c r="F29" s="84"/>
      <c r="G29" s="62"/>
      <c r="H29" s="85"/>
      <c r="I29" s="96">
        <f>IFERROR(ROUND(IF('!!COMPLETE FIRST!!'!$E$11="yes",(I9*G29),((E29/12)*G9)*H9),2),0)</f>
        <v>0</v>
      </c>
    </row>
    <row r="30" spans="1:9" x14ac:dyDescent="0.3">
      <c r="A30" s="152" t="str">
        <f t="shared" si="3"/>
        <v>NO</v>
      </c>
      <c r="C30" s="185" t="str">
        <f t="shared" si="2"/>
        <v/>
      </c>
      <c r="D30" s="188" t="str">
        <f t="shared" si="2"/>
        <v/>
      </c>
      <c r="E30" s="22"/>
      <c r="F30" s="84"/>
      <c r="G30" s="62"/>
      <c r="H30" s="85"/>
      <c r="I30" s="96">
        <f>IFERROR(ROUND(IF('!!COMPLETE FIRST!!'!$E$11="yes",(I10*G30),((E30/12)*G10)*H10),2),0)</f>
        <v>0</v>
      </c>
    </row>
    <row r="31" spans="1:9" x14ac:dyDescent="0.3">
      <c r="A31" s="152" t="str">
        <f t="shared" si="3"/>
        <v>NO</v>
      </c>
      <c r="C31" s="185" t="str">
        <f t="shared" si="2"/>
        <v/>
      </c>
      <c r="D31" s="188" t="str">
        <f t="shared" si="2"/>
        <v/>
      </c>
      <c r="E31" s="22"/>
      <c r="F31" s="84"/>
      <c r="G31" s="62"/>
      <c r="H31" s="85"/>
      <c r="I31" s="96">
        <f>IFERROR(ROUND(IF('!!COMPLETE FIRST!!'!$E$11="yes",(I11*G31),((E31/12)*G11)*H11),2),0)</f>
        <v>0</v>
      </c>
    </row>
    <row r="32" spans="1:9" x14ac:dyDescent="0.3">
      <c r="A32" s="152" t="str">
        <f t="shared" si="3"/>
        <v>NO</v>
      </c>
      <c r="C32" s="185" t="str">
        <f t="shared" si="2"/>
        <v/>
      </c>
      <c r="D32" s="188" t="str">
        <f t="shared" si="2"/>
        <v/>
      </c>
      <c r="E32" s="22"/>
      <c r="F32" s="84"/>
      <c r="G32" s="62"/>
      <c r="H32" s="85"/>
      <c r="I32" s="96">
        <f>IFERROR(ROUND(IF('!!COMPLETE FIRST!!'!$E$11="yes",(I12*G32),((E32/12)*G12)*H12),2),0)</f>
        <v>0</v>
      </c>
    </row>
    <row r="33" spans="1:9" x14ac:dyDescent="0.3">
      <c r="A33" s="152" t="str">
        <f t="shared" si="3"/>
        <v>NO</v>
      </c>
      <c r="C33" s="185" t="str">
        <f t="shared" si="2"/>
        <v/>
      </c>
      <c r="D33" s="188" t="str">
        <f t="shared" si="2"/>
        <v/>
      </c>
      <c r="E33" s="22"/>
      <c r="F33" s="84"/>
      <c r="G33" s="62"/>
      <c r="H33" s="85"/>
      <c r="I33" s="96">
        <f>IFERROR(ROUND(IF('!!COMPLETE FIRST!!'!$E$11="yes",(I13*G33),((E33/12)*G13)*H13),2),0)</f>
        <v>0</v>
      </c>
    </row>
    <row r="34" spans="1:9" x14ac:dyDescent="0.3">
      <c r="A34" s="152" t="str">
        <f t="shared" si="3"/>
        <v>NO</v>
      </c>
      <c r="C34" s="185" t="str">
        <f t="shared" si="2"/>
        <v/>
      </c>
      <c r="D34" s="188" t="str">
        <f t="shared" si="2"/>
        <v/>
      </c>
      <c r="E34" s="22"/>
      <c r="F34" s="84"/>
      <c r="G34" s="62"/>
      <c r="H34" s="85"/>
      <c r="I34" s="96">
        <f>IFERROR(ROUND(IF('!!COMPLETE FIRST!!'!$E$11="yes",(I14*G34),((E34/12)*G14)*H14),2),0)</f>
        <v>0</v>
      </c>
    </row>
    <row r="35" spans="1:9" x14ac:dyDescent="0.3">
      <c r="A35" s="152" t="str">
        <f t="shared" si="3"/>
        <v>NO</v>
      </c>
      <c r="C35" s="185" t="str">
        <f t="shared" si="2"/>
        <v/>
      </c>
      <c r="D35" s="188" t="str">
        <f t="shared" si="2"/>
        <v/>
      </c>
      <c r="E35" s="22"/>
      <c r="F35" s="84"/>
      <c r="G35" s="62"/>
      <c r="H35" s="85"/>
      <c r="I35" s="96">
        <f>IFERROR(ROUND(IF('!!COMPLETE FIRST!!'!$E$11="yes",(I15*G35),((E35/12)*G15)*H15),2),0)</f>
        <v>0</v>
      </c>
    </row>
    <row r="36" spans="1:9" x14ac:dyDescent="0.3">
      <c r="A36" s="152" t="str">
        <f t="shared" si="3"/>
        <v>NO</v>
      </c>
      <c r="C36" s="185" t="str">
        <f t="shared" si="2"/>
        <v/>
      </c>
      <c r="D36" s="188" t="str">
        <f t="shared" si="2"/>
        <v/>
      </c>
      <c r="E36" s="22"/>
      <c r="F36" s="84"/>
      <c r="G36" s="62"/>
      <c r="H36" s="85"/>
      <c r="I36" s="96">
        <f>IFERROR(ROUND(IF('!!COMPLETE FIRST!!'!$E$11="yes",(I16*G36),((E36/12)*G16)*H16),2),0)</f>
        <v>0</v>
      </c>
    </row>
    <row r="37" spans="1:9" x14ac:dyDescent="0.3">
      <c r="A37" s="152" t="str">
        <f t="shared" si="3"/>
        <v>NO</v>
      </c>
      <c r="C37" s="185" t="str">
        <f t="shared" si="2"/>
        <v/>
      </c>
      <c r="D37" s="188" t="str">
        <f t="shared" si="2"/>
        <v/>
      </c>
      <c r="E37" s="22"/>
      <c r="F37" s="84"/>
      <c r="G37" s="62"/>
      <c r="H37" s="85"/>
      <c r="I37" s="96">
        <f>IFERROR(ROUND(IF('!!COMPLETE FIRST!!'!$E$11="yes",(I17*G37),((E37/12)*G17)*H17),2),0)</f>
        <v>0</v>
      </c>
    </row>
    <row r="38" spans="1:9" x14ac:dyDescent="0.3">
      <c r="A38" s="152" t="str">
        <f t="shared" si="3"/>
        <v>NO</v>
      </c>
      <c r="C38" s="185" t="str">
        <f t="shared" si="2"/>
        <v/>
      </c>
      <c r="D38" s="188" t="str">
        <f t="shared" si="2"/>
        <v/>
      </c>
      <c r="E38" s="22"/>
      <c r="F38" s="84"/>
      <c r="G38" s="62"/>
      <c r="H38" s="85"/>
      <c r="I38" s="96">
        <f>IFERROR(ROUND(IF('!!COMPLETE FIRST!!'!$E$11="yes",(I18*G38),((E38/12)*G18)*H18),2),0)</f>
        <v>0</v>
      </c>
    </row>
    <row r="39" spans="1:9" x14ac:dyDescent="0.3">
      <c r="A39" s="152" t="str">
        <f t="shared" si="3"/>
        <v>NO</v>
      </c>
      <c r="C39" s="185" t="str">
        <f t="shared" si="2"/>
        <v/>
      </c>
      <c r="D39" s="188" t="str">
        <f t="shared" si="2"/>
        <v/>
      </c>
      <c r="E39" s="22"/>
      <c r="F39" s="84"/>
      <c r="G39" s="62"/>
      <c r="H39" s="85"/>
      <c r="I39" s="96">
        <f>IFERROR(ROUND(IF('!!COMPLETE FIRST!!'!$E$11="yes",(I19*G39),((E39/12)*G19)*H19),2),0)</f>
        <v>0</v>
      </c>
    </row>
    <row r="40" spans="1:9" x14ac:dyDescent="0.3">
      <c r="A40" s="152" t="str">
        <f t="shared" si="3"/>
        <v>NO</v>
      </c>
      <c r="C40" s="185" t="str">
        <f t="shared" si="2"/>
        <v/>
      </c>
      <c r="D40" s="188" t="str">
        <f t="shared" si="2"/>
        <v/>
      </c>
      <c r="E40" s="22"/>
      <c r="F40" s="84"/>
      <c r="G40" s="62"/>
      <c r="H40" s="85"/>
      <c r="I40" s="96">
        <f>IFERROR(ROUND(IF('!!COMPLETE FIRST!!'!$E$11="yes",(I20*G40),((E40/12)*G20)*H20),2),0)</f>
        <v>0</v>
      </c>
    </row>
    <row r="41" spans="1:9" x14ac:dyDescent="0.3">
      <c r="A41" s="152" t="str">
        <f t="shared" si="3"/>
        <v>NO</v>
      </c>
      <c r="C41" s="185" t="str">
        <f t="shared" si="2"/>
        <v/>
      </c>
      <c r="D41" s="188" t="str">
        <f t="shared" si="2"/>
        <v/>
      </c>
      <c r="E41" s="22"/>
      <c r="F41" s="84"/>
      <c r="G41" s="62"/>
      <c r="H41" s="85"/>
      <c r="I41" s="96">
        <f>IFERROR(ROUND(IF('!!COMPLETE FIRST!!'!$E$11="yes",(I21*G41),((E41/12)*G21)*H21),2),0)</f>
        <v>0</v>
      </c>
    </row>
    <row r="42" spans="1:9" x14ac:dyDescent="0.3">
      <c r="A42" s="152" t="str">
        <f t="shared" si="3"/>
        <v>NO</v>
      </c>
      <c r="C42" s="185" t="str">
        <f t="shared" si="2"/>
        <v/>
      </c>
      <c r="D42" s="188" t="str">
        <f t="shared" si="2"/>
        <v/>
      </c>
      <c r="E42" s="22"/>
      <c r="F42" s="84"/>
      <c r="G42" s="62"/>
      <c r="H42" s="85"/>
      <c r="I42" s="96">
        <f>IFERROR(ROUND(IF('!!COMPLETE FIRST!!'!$E$11="yes",(I22*G42),((E42/12)*G22)*H22),2),0)</f>
        <v>0</v>
      </c>
    </row>
    <row r="43" spans="1:9" x14ac:dyDescent="0.3">
      <c r="A43" s="152" t="str">
        <f t="shared" si="3"/>
        <v>NO</v>
      </c>
      <c r="C43" s="185" t="str">
        <f t="shared" si="2"/>
        <v/>
      </c>
      <c r="D43" s="188" t="str">
        <f t="shared" si="2"/>
        <v/>
      </c>
      <c r="E43" s="24"/>
      <c r="F43" s="86"/>
      <c r="G43" s="198"/>
      <c r="H43" s="87"/>
      <c r="I43" s="96">
        <f>IFERROR(ROUND(IF('!!COMPLETE FIRST!!'!$E$11="yes",(I23*G43),((E43/12)*G23)*H23),2),0)</f>
        <v>0</v>
      </c>
    </row>
    <row r="44" spans="1:9" ht="15" thickBot="1" x14ac:dyDescent="0.35">
      <c r="A44" s="152" t="str">
        <f t="shared" si="3"/>
        <v>NO</v>
      </c>
      <c r="C44" s="189" t="str">
        <f t="shared" si="2"/>
        <v/>
      </c>
      <c r="D44" s="190" t="str">
        <f t="shared" si="2"/>
        <v/>
      </c>
      <c r="E44" s="147"/>
      <c r="F44" s="148"/>
      <c r="G44" s="199"/>
      <c r="H44" s="149"/>
      <c r="I44" s="96">
        <f>IFERROR(ROUND(IF('!!COMPLETE FIRST!!'!$E$11="yes",(I24*G44),((E44/12)*G24)*H24),2),0)</f>
        <v>0</v>
      </c>
    </row>
    <row r="45" spans="1:9" ht="16.2" thickTop="1" x14ac:dyDescent="0.3">
      <c r="A45" s="152" t="str">
        <f t="shared" si="3"/>
        <v>NO</v>
      </c>
      <c r="C45" s="254" t="s">
        <v>59</v>
      </c>
      <c r="D45" s="255"/>
      <c r="E45" s="255"/>
      <c r="F45" s="255"/>
      <c r="G45" s="255"/>
      <c r="H45" s="256"/>
      <c r="I45" s="102">
        <f>SUM(I27:I44)</f>
        <v>0</v>
      </c>
    </row>
    <row r="46" spans="1:9" ht="16.2" thickBot="1" x14ac:dyDescent="0.35">
      <c r="A46" s="152" t="str">
        <f t="shared" si="3"/>
        <v>NO</v>
      </c>
      <c r="C46" s="257" t="s">
        <v>61</v>
      </c>
      <c r="D46" s="258"/>
      <c r="E46" s="258"/>
      <c r="F46" s="258"/>
      <c r="G46" s="258"/>
      <c r="H46" s="258"/>
      <c r="I46" s="103">
        <f>SUM(I45,I25)</f>
        <v>0</v>
      </c>
    </row>
    <row r="47" spans="1:9" ht="15" thickBot="1" x14ac:dyDescent="0.35">
      <c r="A47" s="152" t="str">
        <f>A58</f>
        <v>NO</v>
      </c>
      <c r="C47" s="44" t="s">
        <v>63</v>
      </c>
      <c r="D47" s="70" t="s">
        <v>78</v>
      </c>
      <c r="E47" s="261" t="s">
        <v>79</v>
      </c>
      <c r="F47" s="262"/>
      <c r="G47" s="262"/>
      <c r="H47" s="262"/>
      <c r="I47" s="95" t="s">
        <v>1</v>
      </c>
    </row>
    <row r="48" spans="1:9" x14ac:dyDescent="0.3">
      <c r="A48" s="152" t="str">
        <f t="shared" ref="A48:A72" si="4">IF(I48&gt;0,"YES","NO")</f>
        <v>NO</v>
      </c>
      <c r="C48" s="3"/>
      <c r="D48" s="66">
        <v>0</v>
      </c>
      <c r="E48" s="263"/>
      <c r="F48" s="264"/>
      <c r="G48" s="264"/>
      <c r="H48" s="264"/>
      <c r="I48" s="96">
        <f>D48</f>
        <v>0</v>
      </c>
    </row>
    <row r="49" spans="1:9" x14ac:dyDescent="0.3">
      <c r="A49" s="152" t="str">
        <f t="shared" si="4"/>
        <v>NO</v>
      </c>
      <c r="C49" s="4"/>
      <c r="D49" s="67">
        <v>0</v>
      </c>
      <c r="E49" s="259"/>
      <c r="F49" s="260"/>
      <c r="G49" s="260"/>
      <c r="H49" s="260"/>
      <c r="I49" s="96">
        <f t="shared" ref="I49:I57" si="5">D49</f>
        <v>0</v>
      </c>
    </row>
    <row r="50" spans="1:9" x14ac:dyDescent="0.3">
      <c r="A50" s="152" t="str">
        <f t="shared" si="4"/>
        <v>NO</v>
      </c>
      <c r="C50" s="45"/>
      <c r="D50" s="68">
        <v>0</v>
      </c>
      <c r="E50" s="259"/>
      <c r="F50" s="260"/>
      <c r="G50" s="260"/>
      <c r="H50" s="260"/>
      <c r="I50" s="98">
        <f t="shared" si="5"/>
        <v>0</v>
      </c>
    </row>
    <row r="51" spans="1:9" x14ac:dyDescent="0.3">
      <c r="A51" s="152" t="str">
        <f t="shared" si="4"/>
        <v>NO</v>
      </c>
      <c r="C51" s="3"/>
      <c r="D51" s="66">
        <v>0</v>
      </c>
      <c r="E51" s="259"/>
      <c r="F51" s="260"/>
      <c r="G51" s="260"/>
      <c r="H51" s="260"/>
      <c r="I51" s="96">
        <f t="shared" si="5"/>
        <v>0</v>
      </c>
    </row>
    <row r="52" spans="1:9" x14ac:dyDescent="0.3">
      <c r="A52" s="152" t="str">
        <f t="shared" si="4"/>
        <v>NO</v>
      </c>
      <c r="C52" s="45"/>
      <c r="D52" s="64">
        <v>0</v>
      </c>
      <c r="E52" s="259"/>
      <c r="F52" s="260"/>
      <c r="G52" s="260"/>
      <c r="H52" s="260"/>
      <c r="I52" s="98">
        <f t="shared" si="5"/>
        <v>0</v>
      </c>
    </row>
    <row r="53" spans="1:9" x14ac:dyDescent="0.3">
      <c r="A53" s="152" t="str">
        <f t="shared" si="4"/>
        <v>NO</v>
      </c>
      <c r="C53" s="45"/>
      <c r="D53" s="64">
        <v>0</v>
      </c>
      <c r="E53" s="259"/>
      <c r="F53" s="260"/>
      <c r="G53" s="260"/>
      <c r="H53" s="260"/>
      <c r="I53" s="98">
        <f t="shared" si="5"/>
        <v>0</v>
      </c>
    </row>
    <row r="54" spans="1:9" x14ac:dyDescent="0.3">
      <c r="A54" s="152" t="str">
        <f t="shared" si="4"/>
        <v>NO</v>
      </c>
      <c r="C54" s="45"/>
      <c r="D54" s="64">
        <v>0</v>
      </c>
      <c r="E54" s="259"/>
      <c r="F54" s="260"/>
      <c r="G54" s="260"/>
      <c r="H54" s="260"/>
      <c r="I54" s="98">
        <f t="shared" si="5"/>
        <v>0</v>
      </c>
    </row>
    <row r="55" spans="1:9" x14ac:dyDescent="0.3">
      <c r="A55" s="152" t="str">
        <f t="shared" si="4"/>
        <v>NO</v>
      </c>
      <c r="C55" s="45"/>
      <c r="D55" s="64">
        <v>0</v>
      </c>
      <c r="E55" s="259"/>
      <c r="F55" s="260"/>
      <c r="G55" s="260"/>
      <c r="H55" s="260"/>
      <c r="I55" s="98">
        <f t="shared" si="5"/>
        <v>0</v>
      </c>
    </row>
    <row r="56" spans="1:9" x14ac:dyDescent="0.3">
      <c r="A56" s="152" t="str">
        <f t="shared" si="4"/>
        <v>NO</v>
      </c>
      <c r="C56" s="47"/>
      <c r="D56" s="65">
        <v>0</v>
      </c>
      <c r="E56" s="273"/>
      <c r="F56" s="274"/>
      <c r="G56" s="274"/>
      <c r="H56" s="274"/>
      <c r="I56" s="98">
        <f t="shared" si="5"/>
        <v>0</v>
      </c>
    </row>
    <row r="57" spans="1:9" ht="15" thickBot="1" x14ac:dyDescent="0.35">
      <c r="A57" s="152" t="str">
        <f t="shared" si="4"/>
        <v>NO</v>
      </c>
      <c r="C57" s="150"/>
      <c r="D57" s="90">
        <v>0</v>
      </c>
      <c r="E57" s="275"/>
      <c r="F57" s="276"/>
      <c r="G57" s="276"/>
      <c r="H57" s="276"/>
      <c r="I57" s="99">
        <f t="shared" si="5"/>
        <v>0</v>
      </c>
    </row>
    <row r="58" spans="1:9" ht="16.8" thickTop="1" thickBot="1" x14ac:dyDescent="0.35">
      <c r="A58" s="152" t="str">
        <f t="shared" si="4"/>
        <v>NO</v>
      </c>
      <c r="C58" s="254" t="s">
        <v>64</v>
      </c>
      <c r="D58" s="255"/>
      <c r="E58" s="255"/>
      <c r="F58" s="255"/>
      <c r="G58" s="255"/>
      <c r="H58" s="256"/>
      <c r="I58" s="107">
        <f>SUM(I48:I57)</f>
        <v>0</v>
      </c>
    </row>
    <row r="59" spans="1:9" ht="18.600000000000001" thickBot="1" x14ac:dyDescent="0.35">
      <c r="A59" s="152" t="str">
        <f>A71</f>
        <v>NO</v>
      </c>
      <c r="C59" s="232" t="s">
        <v>100</v>
      </c>
      <c r="D59" s="233"/>
      <c r="E59" s="233"/>
      <c r="F59" s="233"/>
      <c r="G59" s="233"/>
      <c r="H59" s="233"/>
      <c r="I59" s="248"/>
    </row>
    <row r="60" spans="1:9" ht="15" thickBot="1" x14ac:dyDescent="0.35">
      <c r="A60" s="152" t="str">
        <f>A71</f>
        <v>NO</v>
      </c>
      <c r="C60" s="44" t="s">
        <v>109</v>
      </c>
      <c r="D60" s="70" t="s">
        <v>78</v>
      </c>
      <c r="E60" s="261" t="s">
        <v>79</v>
      </c>
      <c r="F60" s="262"/>
      <c r="G60" s="262"/>
      <c r="H60" s="262"/>
      <c r="I60" s="100"/>
    </row>
    <row r="61" spans="1:9" x14ac:dyDescent="0.3">
      <c r="A61" s="152" t="str">
        <f t="shared" si="4"/>
        <v>NO</v>
      </c>
      <c r="C61" s="3"/>
      <c r="D61" s="66">
        <v>0</v>
      </c>
      <c r="E61" s="263"/>
      <c r="F61" s="264"/>
      <c r="G61" s="264"/>
      <c r="H61" s="264"/>
      <c r="I61" s="96">
        <f>D61</f>
        <v>0</v>
      </c>
    </row>
    <row r="62" spans="1:9" x14ac:dyDescent="0.3">
      <c r="A62" s="152" t="str">
        <f t="shared" si="4"/>
        <v>NO</v>
      </c>
      <c r="C62" s="4"/>
      <c r="D62" s="67">
        <v>0</v>
      </c>
      <c r="E62" s="259"/>
      <c r="F62" s="260"/>
      <c r="G62" s="260"/>
      <c r="H62" s="260"/>
      <c r="I62" s="96">
        <f t="shared" ref="I62:I70" si="6">D62</f>
        <v>0</v>
      </c>
    </row>
    <row r="63" spans="1:9" x14ac:dyDescent="0.3">
      <c r="A63" s="152" t="str">
        <f t="shared" si="4"/>
        <v>NO</v>
      </c>
      <c r="C63" s="45"/>
      <c r="D63" s="68">
        <v>0</v>
      </c>
      <c r="E63" s="259"/>
      <c r="F63" s="260"/>
      <c r="G63" s="260"/>
      <c r="H63" s="260"/>
      <c r="I63" s="98">
        <f t="shared" si="6"/>
        <v>0</v>
      </c>
    </row>
    <row r="64" spans="1:9" x14ac:dyDescent="0.3">
      <c r="A64" s="152" t="str">
        <f t="shared" si="4"/>
        <v>NO</v>
      </c>
      <c r="C64" s="3"/>
      <c r="D64" s="66">
        <v>0</v>
      </c>
      <c r="E64" s="259"/>
      <c r="F64" s="260"/>
      <c r="G64" s="260"/>
      <c r="H64" s="260"/>
      <c r="I64" s="96">
        <f t="shared" si="6"/>
        <v>0</v>
      </c>
    </row>
    <row r="65" spans="1:9" x14ac:dyDescent="0.3">
      <c r="A65" s="152" t="str">
        <f t="shared" si="4"/>
        <v>NO</v>
      </c>
      <c r="C65" s="45"/>
      <c r="D65" s="64">
        <v>0</v>
      </c>
      <c r="E65" s="259"/>
      <c r="F65" s="260"/>
      <c r="G65" s="260"/>
      <c r="H65" s="260"/>
      <c r="I65" s="98">
        <f t="shared" si="6"/>
        <v>0</v>
      </c>
    </row>
    <row r="66" spans="1:9" x14ac:dyDescent="0.3">
      <c r="A66" s="152" t="str">
        <f t="shared" si="4"/>
        <v>NO</v>
      </c>
      <c r="C66" s="45"/>
      <c r="D66" s="64">
        <v>0</v>
      </c>
      <c r="E66" s="259"/>
      <c r="F66" s="260"/>
      <c r="G66" s="260"/>
      <c r="H66" s="260"/>
      <c r="I66" s="98">
        <f t="shared" si="6"/>
        <v>0</v>
      </c>
    </row>
    <row r="67" spans="1:9" x14ac:dyDescent="0.3">
      <c r="A67" s="152" t="str">
        <f t="shared" si="4"/>
        <v>NO</v>
      </c>
      <c r="C67" s="45"/>
      <c r="D67" s="64">
        <v>0</v>
      </c>
      <c r="E67" s="259"/>
      <c r="F67" s="260"/>
      <c r="G67" s="260"/>
      <c r="H67" s="260"/>
      <c r="I67" s="98">
        <f t="shared" si="6"/>
        <v>0</v>
      </c>
    </row>
    <row r="68" spans="1:9" x14ac:dyDescent="0.3">
      <c r="A68" s="152" t="str">
        <f t="shared" si="4"/>
        <v>NO</v>
      </c>
      <c r="C68" s="45"/>
      <c r="D68" s="64">
        <v>0</v>
      </c>
      <c r="E68" s="259"/>
      <c r="F68" s="260"/>
      <c r="G68" s="260"/>
      <c r="H68" s="260"/>
      <c r="I68" s="98">
        <f t="shared" si="6"/>
        <v>0</v>
      </c>
    </row>
    <row r="69" spans="1:9" x14ac:dyDescent="0.3">
      <c r="A69" s="152" t="str">
        <f t="shared" si="4"/>
        <v>NO</v>
      </c>
      <c r="C69" s="47"/>
      <c r="D69" s="65">
        <v>0</v>
      </c>
      <c r="E69" s="273"/>
      <c r="F69" s="274"/>
      <c r="G69" s="274"/>
      <c r="H69" s="274"/>
      <c r="I69" s="98">
        <f t="shared" si="6"/>
        <v>0</v>
      </c>
    </row>
    <row r="70" spans="1:9" ht="15" thickBot="1" x14ac:dyDescent="0.35">
      <c r="A70" s="152" t="str">
        <f t="shared" si="4"/>
        <v>NO</v>
      </c>
      <c r="C70" s="150"/>
      <c r="D70" s="90">
        <v>0</v>
      </c>
      <c r="E70" s="275"/>
      <c r="F70" s="276"/>
      <c r="G70" s="276"/>
      <c r="H70" s="276"/>
      <c r="I70" s="99">
        <f t="shared" si="6"/>
        <v>0</v>
      </c>
    </row>
    <row r="71" spans="1:9" ht="16.2" thickTop="1" x14ac:dyDescent="0.3">
      <c r="A71" s="152" t="str">
        <f t="shared" si="4"/>
        <v>NO</v>
      </c>
      <c r="C71" s="254" t="s">
        <v>101</v>
      </c>
      <c r="D71" s="255"/>
      <c r="E71" s="255"/>
      <c r="F71" s="255"/>
      <c r="G71" s="255"/>
      <c r="H71" s="256"/>
      <c r="I71" s="107">
        <f>SUM(I61:I70)</f>
        <v>0</v>
      </c>
    </row>
    <row r="72" spans="1:9" ht="16.2" thickBot="1" x14ac:dyDescent="0.35">
      <c r="A72" s="152" t="str">
        <f t="shared" si="4"/>
        <v>NO</v>
      </c>
      <c r="C72" s="257" t="s">
        <v>102</v>
      </c>
      <c r="D72" s="258"/>
      <c r="E72" s="258"/>
      <c r="F72" s="258"/>
      <c r="G72" s="258"/>
      <c r="H72" s="258"/>
      <c r="I72" s="108">
        <f>SUM(I71,I58,I46)</f>
        <v>0</v>
      </c>
    </row>
    <row r="73" spans="1:9" ht="18.600000000000001" thickBot="1" x14ac:dyDescent="0.35">
      <c r="A73" s="152"/>
      <c r="C73" s="232" t="s">
        <v>103</v>
      </c>
      <c r="D73" s="233"/>
      <c r="E73" s="233"/>
      <c r="F73" s="233"/>
      <c r="G73" s="233"/>
      <c r="H73" s="233"/>
      <c r="I73" s="248"/>
    </row>
    <row r="74" spans="1:9" x14ac:dyDescent="0.3">
      <c r="A74" s="152"/>
      <c r="C74" s="279" t="str">
        <f>IF('!!COMPLETE FIRST!!'!F5=KEY!G2,KEY!G39,IF('!!COMPLETE FIRST!!'!F5=KEY!G3,KEY!G41,IF('!!COMPLETE FIRST!!'!F5=KEY!G4,KEY!G40,IF('!!COMPLETE FIRST!!'!F5=KEY!G5,KEY!G42,""))))</f>
        <v/>
      </c>
      <c r="D74" s="280"/>
      <c r="E74" s="280"/>
      <c r="F74" s="280"/>
      <c r="G74" s="280"/>
      <c r="H74" s="280"/>
      <c r="I74" s="281"/>
    </row>
    <row r="75" spans="1:9" x14ac:dyDescent="0.3">
      <c r="A75" s="152"/>
      <c r="C75" s="282"/>
      <c r="D75" s="283"/>
      <c r="E75" s="283"/>
      <c r="F75" s="283"/>
      <c r="G75" s="283"/>
      <c r="H75" s="283"/>
      <c r="I75" s="284"/>
    </row>
    <row r="76" spans="1:9" x14ac:dyDescent="0.3">
      <c r="A76" s="152"/>
      <c r="C76" s="282"/>
      <c r="D76" s="283"/>
      <c r="E76" s="283"/>
      <c r="F76" s="283"/>
      <c r="G76" s="283"/>
      <c r="H76" s="283"/>
      <c r="I76" s="284"/>
    </row>
    <row r="77" spans="1:9" ht="15" thickBot="1" x14ac:dyDescent="0.35">
      <c r="A77" s="152"/>
      <c r="C77" s="285"/>
      <c r="D77" s="286"/>
      <c r="E77" s="286"/>
      <c r="F77" s="286"/>
      <c r="G77" s="286"/>
      <c r="H77" s="286"/>
      <c r="I77" s="287"/>
    </row>
    <row r="78" spans="1:9" ht="15" thickBot="1" x14ac:dyDescent="0.35">
      <c r="A78" s="152" t="str">
        <f>IF(I84&gt;0,"YES","NO")</f>
        <v>NO</v>
      </c>
      <c r="C78" s="42" t="s">
        <v>111</v>
      </c>
      <c r="D78" s="43" t="s">
        <v>46</v>
      </c>
      <c r="E78" s="43" t="s">
        <v>44</v>
      </c>
      <c r="F78" s="43" t="s">
        <v>67</v>
      </c>
      <c r="G78" s="43" t="s">
        <v>68</v>
      </c>
      <c r="H78" s="93" t="s">
        <v>43</v>
      </c>
      <c r="I78" s="109" t="s">
        <v>1</v>
      </c>
    </row>
    <row r="79" spans="1:9" x14ac:dyDescent="0.3">
      <c r="A79" s="152" t="str">
        <f t="shared" ref="A79:A84" si="7">IF(I79&gt;0,"YES","NO")</f>
        <v>NO</v>
      </c>
      <c r="C79" s="1"/>
      <c r="D79" s="2"/>
      <c r="E79" s="22"/>
      <c r="F79" s="25"/>
      <c r="G79" s="62"/>
      <c r="H79" s="27"/>
      <c r="I79" s="96">
        <f>ROUND((IFERROR(((E79/12)*G79)*H79,0)),2)</f>
        <v>0</v>
      </c>
    </row>
    <row r="80" spans="1:9" x14ac:dyDescent="0.3">
      <c r="A80" s="152" t="str">
        <f t="shared" si="7"/>
        <v>NO</v>
      </c>
      <c r="C80" s="1"/>
      <c r="D80" s="2"/>
      <c r="E80" s="22"/>
      <c r="F80" s="72"/>
      <c r="G80" s="71"/>
      <c r="H80" s="27"/>
      <c r="I80" s="96">
        <f>ROUND((IFERROR(((E80/12)*G80)*H80,0)),2)</f>
        <v>0</v>
      </c>
    </row>
    <row r="81" spans="1:9" x14ac:dyDescent="0.3">
      <c r="A81" s="152" t="str">
        <f t="shared" si="7"/>
        <v>NO</v>
      </c>
      <c r="C81" s="1"/>
      <c r="D81" s="2"/>
      <c r="E81" s="22"/>
      <c r="F81" s="72"/>
      <c r="G81" s="71"/>
      <c r="H81" s="27"/>
      <c r="I81" s="96">
        <f>ROUND((IFERROR(((E81/12)*G81)*H81,0)),2)</f>
        <v>0</v>
      </c>
    </row>
    <row r="82" spans="1:9" x14ac:dyDescent="0.3">
      <c r="A82" s="152" t="str">
        <f t="shared" si="7"/>
        <v>NO</v>
      </c>
      <c r="C82" s="1"/>
      <c r="D82" s="2"/>
      <c r="E82" s="22"/>
      <c r="F82" s="72"/>
      <c r="G82" s="71"/>
      <c r="H82" s="27"/>
      <c r="I82" s="96">
        <f>ROUND((IFERROR(((E82/12)*G82)*H82,0)),2)</f>
        <v>0</v>
      </c>
    </row>
    <row r="83" spans="1:9" ht="15" thickBot="1" x14ac:dyDescent="0.35">
      <c r="A83" s="152" t="str">
        <f t="shared" si="7"/>
        <v>NO</v>
      </c>
      <c r="C83" s="1"/>
      <c r="D83" s="2"/>
      <c r="E83" s="22"/>
      <c r="F83" s="72"/>
      <c r="G83" s="71"/>
      <c r="H83" s="27"/>
      <c r="I83" s="96">
        <f>ROUND((IFERROR(((E83/12)*G83)*H83,0)),2)</f>
        <v>0</v>
      </c>
    </row>
    <row r="84" spans="1:9" ht="16.8" thickTop="1" thickBot="1" x14ac:dyDescent="0.35">
      <c r="A84" s="152" t="str">
        <f t="shared" si="7"/>
        <v>NO</v>
      </c>
      <c r="C84" s="251" t="s">
        <v>90</v>
      </c>
      <c r="D84" s="252"/>
      <c r="E84" s="252"/>
      <c r="F84" s="252"/>
      <c r="G84" s="252"/>
      <c r="H84" s="253"/>
      <c r="I84" s="172">
        <f>SUM(I79:I83)</f>
        <v>0</v>
      </c>
    </row>
    <row r="85" spans="1:9" ht="15" thickBot="1" x14ac:dyDescent="0.35">
      <c r="A85" s="152" t="str">
        <f>IF(I91&gt;0,"YES","NO")</f>
        <v>NO</v>
      </c>
      <c r="C85" s="42" t="s">
        <v>111</v>
      </c>
      <c r="D85" s="43" t="s">
        <v>46</v>
      </c>
      <c r="E85" s="43" t="str">
        <f>IF('!!COMPLETE FIRST!!'!$E$11="YES","","100% Annual Fringe Cost")</f>
        <v>100% Annual Fringe Cost</v>
      </c>
      <c r="F85" s="43"/>
      <c r="G85" s="43" t="str">
        <f>IF('!!COMPLETE FIRST!!'!$E$11="YES","Fringe Rate %","")</f>
        <v/>
      </c>
      <c r="H85" s="93"/>
      <c r="I85" s="95" t="s">
        <v>1</v>
      </c>
    </row>
    <row r="86" spans="1:9" x14ac:dyDescent="0.3">
      <c r="A86" s="152" t="str">
        <f t="shared" ref="A86:A91" si="8">IF(I86&gt;0,"YES","NO")</f>
        <v>NO</v>
      </c>
      <c r="C86" s="191" t="str">
        <f t="shared" ref="C86:D90" si="9">IF(C79="","",C79)</f>
        <v/>
      </c>
      <c r="D86" s="192" t="str">
        <f t="shared" si="9"/>
        <v/>
      </c>
      <c r="E86" s="22"/>
      <c r="F86" s="84"/>
      <c r="G86" s="62"/>
      <c r="H86" s="85"/>
      <c r="I86" s="96">
        <f>IFERROR(ROUND(IF('!!COMPLETE FIRST!!'!$E$11="yes",(I79*G86),((E86/12)*G79)*H79),2),0)</f>
        <v>0</v>
      </c>
    </row>
    <row r="87" spans="1:9" x14ac:dyDescent="0.3">
      <c r="A87" s="152" t="str">
        <f t="shared" si="8"/>
        <v>NO</v>
      </c>
      <c r="C87" s="83" t="str">
        <f t="shared" si="9"/>
        <v/>
      </c>
      <c r="D87" s="193" t="str">
        <f t="shared" si="9"/>
        <v/>
      </c>
      <c r="E87" s="22"/>
      <c r="F87" s="84"/>
      <c r="G87" s="62"/>
      <c r="H87" s="85"/>
      <c r="I87" s="96">
        <f>IFERROR(ROUND(IF('!!COMPLETE FIRST!!'!$E$11="yes",(I80*G87),((E87/12)*G80)*H80),2),0)</f>
        <v>0</v>
      </c>
    </row>
    <row r="88" spans="1:9" x14ac:dyDescent="0.3">
      <c r="A88" s="152" t="str">
        <f t="shared" si="8"/>
        <v>NO</v>
      </c>
      <c r="C88" s="83" t="str">
        <f t="shared" si="9"/>
        <v/>
      </c>
      <c r="D88" s="193" t="str">
        <f t="shared" si="9"/>
        <v/>
      </c>
      <c r="E88" s="22"/>
      <c r="F88" s="84"/>
      <c r="G88" s="62"/>
      <c r="H88" s="85"/>
      <c r="I88" s="96">
        <f>IFERROR(ROUND(IF('!!COMPLETE FIRST!!'!$E$11="yes",(I81*G88),((E88/12)*G81)*H81),2),0)</f>
        <v>0</v>
      </c>
    </row>
    <row r="89" spans="1:9" x14ac:dyDescent="0.3">
      <c r="A89" s="152" t="str">
        <f t="shared" si="8"/>
        <v>NO</v>
      </c>
      <c r="C89" s="83" t="str">
        <f t="shared" si="9"/>
        <v/>
      </c>
      <c r="D89" s="193" t="str">
        <f t="shared" si="9"/>
        <v/>
      </c>
      <c r="E89" s="22"/>
      <c r="F89" s="84"/>
      <c r="G89" s="62"/>
      <c r="H89" s="85"/>
      <c r="I89" s="96">
        <f>IFERROR(ROUND(IF('!!COMPLETE FIRST!!'!$E$11="yes",(I82*G89),((E89/12)*G82)*H82),2),0)</f>
        <v>0</v>
      </c>
    </row>
    <row r="90" spans="1:9" ht="15" thickBot="1" x14ac:dyDescent="0.35">
      <c r="A90" s="152" t="str">
        <f t="shared" si="8"/>
        <v>NO</v>
      </c>
      <c r="C90" s="194" t="str">
        <f t="shared" si="9"/>
        <v/>
      </c>
      <c r="D90" s="195" t="str">
        <f t="shared" si="9"/>
        <v/>
      </c>
      <c r="E90" s="22"/>
      <c r="F90" s="84"/>
      <c r="G90" s="62"/>
      <c r="H90" s="85"/>
      <c r="I90" s="96">
        <f>IFERROR(ROUND(IF('!!COMPLETE FIRST!!'!$E$11="yes",(I83*G90),((E90/12)*G83)*H83),2),0)</f>
        <v>0</v>
      </c>
    </row>
    <row r="91" spans="1:9" ht="16.8" thickTop="1" thickBot="1" x14ac:dyDescent="0.35">
      <c r="A91" s="152" t="str">
        <f t="shared" si="8"/>
        <v>NO</v>
      </c>
      <c r="C91" s="251" t="s">
        <v>91</v>
      </c>
      <c r="D91" s="252"/>
      <c r="E91" s="252"/>
      <c r="F91" s="252"/>
      <c r="G91" s="252"/>
      <c r="H91" s="253"/>
      <c r="I91" s="172">
        <f>SUM(I86:I90)</f>
        <v>0</v>
      </c>
    </row>
    <row r="92" spans="1:9" ht="15" thickBot="1" x14ac:dyDescent="0.35">
      <c r="A92" s="152" t="str">
        <f>IF(I104&gt;0,"YES","NO")</f>
        <v>NO</v>
      </c>
      <c r="C92" s="42" t="s">
        <v>62</v>
      </c>
      <c r="D92" s="43" t="s">
        <v>78</v>
      </c>
      <c r="E92" s="277" t="s">
        <v>82</v>
      </c>
      <c r="F92" s="278"/>
      <c r="G92" s="278"/>
      <c r="H92" s="278"/>
      <c r="I92" s="109"/>
    </row>
    <row r="93" spans="1:9" x14ac:dyDescent="0.3">
      <c r="A93" s="152" t="str">
        <f t="shared" ref="A93:A105" si="10">IF(I93&gt;0,"YES","NO")</f>
        <v>NO</v>
      </c>
      <c r="C93" s="1"/>
      <c r="D93" s="74">
        <v>0</v>
      </c>
      <c r="E93" s="290"/>
      <c r="F93" s="291"/>
      <c r="G93" s="291"/>
      <c r="H93" s="291"/>
      <c r="I93" s="96">
        <f>D93</f>
        <v>0</v>
      </c>
    </row>
    <row r="94" spans="1:9" x14ac:dyDescent="0.3">
      <c r="A94" s="152" t="str">
        <f t="shared" si="10"/>
        <v>NO</v>
      </c>
      <c r="C94" s="1"/>
      <c r="D94" s="74">
        <v>0</v>
      </c>
      <c r="E94" s="288"/>
      <c r="F94" s="289"/>
      <c r="G94" s="289"/>
      <c r="H94" s="289"/>
      <c r="I94" s="96">
        <f t="shared" ref="I94:I102" si="11">D94</f>
        <v>0</v>
      </c>
    </row>
    <row r="95" spans="1:9" x14ac:dyDescent="0.3">
      <c r="A95" s="152" t="str">
        <f t="shared" si="10"/>
        <v>NO</v>
      </c>
      <c r="C95" s="1"/>
      <c r="D95" s="74">
        <v>0</v>
      </c>
      <c r="E95" s="288"/>
      <c r="F95" s="289"/>
      <c r="G95" s="289"/>
      <c r="H95" s="289"/>
      <c r="I95" s="96">
        <f t="shared" si="11"/>
        <v>0</v>
      </c>
    </row>
    <row r="96" spans="1:9" x14ac:dyDescent="0.3">
      <c r="A96" s="152" t="str">
        <f t="shared" si="10"/>
        <v>NO</v>
      </c>
      <c r="C96" s="1"/>
      <c r="D96" s="74">
        <v>0</v>
      </c>
      <c r="E96" s="288"/>
      <c r="F96" s="289"/>
      <c r="G96" s="289"/>
      <c r="H96" s="289"/>
      <c r="I96" s="96">
        <f t="shared" si="11"/>
        <v>0</v>
      </c>
    </row>
    <row r="97" spans="1:12" x14ac:dyDescent="0.3">
      <c r="A97" s="152" t="str">
        <f t="shared" si="10"/>
        <v>NO</v>
      </c>
      <c r="C97" s="1"/>
      <c r="D97" s="74">
        <v>0</v>
      </c>
      <c r="E97" s="288"/>
      <c r="F97" s="289"/>
      <c r="G97" s="289"/>
      <c r="H97" s="289"/>
      <c r="I97" s="96">
        <f t="shared" si="11"/>
        <v>0</v>
      </c>
    </row>
    <row r="98" spans="1:12" x14ac:dyDescent="0.3">
      <c r="A98" s="152" t="str">
        <f t="shared" si="10"/>
        <v>NO</v>
      </c>
      <c r="C98" s="1"/>
      <c r="D98" s="74">
        <v>0</v>
      </c>
      <c r="E98" s="288"/>
      <c r="F98" s="289"/>
      <c r="G98" s="289"/>
      <c r="H98" s="289"/>
      <c r="I98" s="96">
        <f t="shared" si="11"/>
        <v>0</v>
      </c>
    </row>
    <row r="99" spans="1:12" x14ac:dyDescent="0.3">
      <c r="A99" s="152" t="str">
        <f t="shared" si="10"/>
        <v>NO</v>
      </c>
      <c r="C99" s="1"/>
      <c r="D99" s="74">
        <v>0</v>
      </c>
      <c r="E99" s="288"/>
      <c r="F99" s="289"/>
      <c r="G99" s="289"/>
      <c r="H99" s="289"/>
      <c r="I99" s="96">
        <f t="shared" si="11"/>
        <v>0</v>
      </c>
    </row>
    <row r="100" spans="1:12" x14ac:dyDescent="0.3">
      <c r="A100" s="152" t="str">
        <f t="shared" si="10"/>
        <v>NO</v>
      </c>
      <c r="C100" s="1"/>
      <c r="D100" s="74">
        <v>0</v>
      </c>
      <c r="E100" s="288"/>
      <c r="F100" s="289"/>
      <c r="G100" s="289"/>
      <c r="H100" s="289"/>
      <c r="I100" s="96">
        <f t="shared" si="11"/>
        <v>0</v>
      </c>
    </row>
    <row r="101" spans="1:12" x14ac:dyDescent="0.3">
      <c r="A101" s="152" t="str">
        <f t="shared" si="10"/>
        <v>NO</v>
      </c>
      <c r="C101" s="46"/>
      <c r="D101" s="75">
        <v>0</v>
      </c>
      <c r="E101" s="288"/>
      <c r="F101" s="289"/>
      <c r="G101" s="289"/>
      <c r="H101" s="289"/>
      <c r="I101" s="96">
        <f t="shared" si="11"/>
        <v>0</v>
      </c>
    </row>
    <row r="102" spans="1:12" ht="15" thickBot="1" x14ac:dyDescent="0.35">
      <c r="A102" s="152" t="str">
        <f t="shared" si="10"/>
        <v>NO</v>
      </c>
      <c r="C102" s="1"/>
      <c r="D102" s="74">
        <v>0</v>
      </c>
      <c r="E102" s="288"/>
      <c r="F102" s="289"/>
      <c r="G102" s="289"/>
      <c r="H102" s="289"/>
      <c r="I102" s="96">
        <f t="shared" si="11"/>
        <v>0</v>
      </c>
    </row>
    <row r="103" spans="1:12" ht="15" thickBot="1" x14ac:dyDescent="0.35">
      <c r="A103" s="152" t="str">
        <f t="shared" si="10"/>
        <v>NO</v>
      </c>
      <c r="C103" s="203" t="s">
        <v>112</v>
      </c>
      <c r="D103" s="204"/>
      <c r="E103" s="245" t="s">
        <v>113</v>
      </c>
      <c r="F103" s="246"/>
      <c r="G103" s="246"/>
      <c r="H103" s="247"/>
      <c r="I103" s="205">
        <f>D103*(I46+I58)</f>
        <v>0</v>
      </c>
    </row>
    <row r="104" spans="1:12" ht="16.8" thickTop="1" thickBot="1" x14ac:dyDescent="0.35">
      <c r="A104" s="152" t="str">
        <f t="shared" si="10"/>
        <v>NO</v>
      </c>
      <c r="C104" s="251" t="s">
        <v>92</v>
      </c>
      <c r="D104" s="252"/>
      <c r="E104" s="252"/>
      <c r="F104" s="252"/>
      <c r="G104" s="252"/>
      <c r="H104" s="253"/>
      <c r="I104" s="172">
        <f>SUM(I93:I103)</f>
        <v>0</v>
      </c>
    </row>
    <row r="105" spans="1:12" ht="15.6" x14ac:dyDescent="0.3">
      <c r="A105" s="152" t="str">
        <f t="shared" si="10"/>
        <v>YES</v>
      </c>
      <c r="C105" s="238" t="str">
        <f>IF('!!COMPLETE FIRST!!'!$F$5=KEY!G3,"Cost Allocation Subtotal","")</f>
        <v/>
      </c>
      <c r="D105" s="239"/>
      <c r="E105" s="239"/>
      <c r="F105" s="239"/>
      <c r="G105" s="239"/>
      <c r="H105" s="240"/>
      <c r="I105" s="110" t="str">
        <f>IF('!!COMPLETE FIRST!!'!F5=KEY!G3,SUM(I84,I91,I104),IF('!!COMPLETE FIRST!!'!F5=KEY!G6,SUM(I84,I91,I104),""))</f>
        <v/>
      </c>
    </row>
    <row r="106" spans="1:12" ht="15.6" x14ac:dyDescent="0.3">
      <c r="A106" s="152"/>
      <c r="C106" s="265" t="str">
        <f>IF('!!COMPLETE FIRST!!'!$F$5=KEY!G2,"Negotiated Indirect Cost Rate","")</f>
        <v/>
      </c>
      <c r="D106" s="266"/>
      <c r="E106" s="266"/>
      <c r="F106" s="266"/>
      <c r="G106" s="266"/>
      <c r="H106" s="269"/>
      <c r="I106" s="111" t="str">
        <f>IF('!!COMPLETE FIRST!!'!F5=KEY!G2,IF('!!COMPLETE FIRST!!'!$E$7&gt;=0.1,($I$72-$I$71)*0.1,($I$72-$I$71)*'!!COMPLETE FIRST!!'!$E$7),"")</f>
        <v/>
      </c>
    </row>
    <row r="107" spans="1:12" ht="15.6" x14ac:dyDescent="0.3">
      <c r="A107" s="152"/>
      <c r="C107" s="265" t="str">
        <f>IF('!!COMPLETE FIRST!!'!F5=KEY!G4,"10% De Minimis Rate","")</f>
        <v/>
      </c>
      <c r="D107" s="266"/>
      <c r="E107" s="266"/>
      <c r="F107" s="266"/>
      <c r="G107" s="266"/>
      <c r="H107" s="269"/>
      <c r="I107" s="111" t="str">
        <f>IF('!!COMPLETE FIRST!!'!$F$5=KEY!$G$4,(SUM(I72-I71)*0.1),"")</f>
        <v/>
      </c>
      <c r="L107" s="124"/>
    </row>
    <row r="108" spans="1:12" ht="16.2" thickBot="1" x14ac:dyDescent="0.35">
      <c r="A108" s="152"/>
      <c r="C108" s="265" t="s">
        <v>65</v>
      </c>
      <c r="D108" s="266"/>
      <c r="E108" s="266"/>
      <c r="F108" s="266"/>
      <c r="G108" s="266"/>
      <c r="H108" s="266"/>
      <c r="I108" s="103">
        <f>SUM(I105:I107)</f>
        <v>0</v>
      </c>
    </row>
    <row r="109" spans="1:12" ht="18.600000000000001" thickBot="1" x14ac:dyDescent="0.35">
      <c r="A109" s="152"/>
      <c r="C109" s="267" t="s">
        <v>66</v>
      </c>
      <c r="D109" s="268"/>
      <c r="E109" s="268"/>
      <c r="F109" s="268"/>
      <c r="G109" s="268"/>
      <c r="H109" s="268"/>
      <c r="I109" s="112">
        <f>I108+I72</f>
        <v>0</v>
      </c>
    </row>
    <row r="110" spans="1:12" ht="15" thickBot="1" x14ac:dyDescent="0.35">
      <c r="A110" s="152"/>
      <c r="C110" s="133"/>
      <c r="D110" s="133"/>
      <c r="E110" s="133"/>
      <c r="F110" s="133"/>
      <c r="G110" s="133"/>
      <c r="H110" s="113"/>
      <c r="I110" s="146"/>
    </row>
    <row r="111" spans="1:12" ht="15" thickBot="1" x14ac:dyDescent="0.35">
      <c r="A111" s="152"/>
      <c r="C111" s="134"/>
      <c r="D111" s="135"/>
      <c r="E111" s="134"/>
      <c r="F111" s="136"/>
      <c r="G111" s="137"/>
      <c r="H111" s="138" t="s">
        <v>83</v>
      </c>
      <c r="I111" s="131">
        <f>IFERROR(I108/I72,0)</f>
        <v>0</v>
      </c>
    </row>
    <row r="112" spans="1:12" x14ac:dyDescent="0.3">
      <c r="A112" s="152"/>
      <c r="C112" s="114"/>
      <c r="D112" s="114"/>
      <c r="E112" s="114"/>
      <c r="F112" s="114"/>
      <c r="G112" s="114"/>
      <c r="H112" s="114"/>
      <c r="I112" s="114"/>
      <c r="J112" s="114"/>
    </row>
    <row r="113" spans="1:15" x14ac:dyDescent="0.3">
      <c r="A113" s="152"/>
      <c r="C113" s="123"/>
      <c r="D113" s="270" t="s">
        <v>15</v>
      </c>
      <c r="E113" s="271"/>
      <c r="F113" s="271"/>
      <c r="G113" s="271"/>
      <c r="H113" s="272"/>
      <c r="I113" s="139"/>
      <c r="J113" s="114"/>
    </row>
    <row r="114" spans="1:15" x14ac:dyDescent="0.3">
      <c r="A114" s="152"/>
      <c r="C114" s="123"/>
      <c r="D114" s="270" t="s">
        <v>13</v>
      </c>
      <c r="E114" s="271"/>
      <c r="F114" s="271"/>
      <c r="G114" s="271"/>
      <c r="H114" s="272"/>
      <c r="I114" s="139"/>
      <c r="J114" s="114"/>
    </row>
    <row r="115" spans="1:15" x14ac:dyDescent="0.3">
      <c r="A115" s="152"/>
      <c r="C115" s="123"/>
      <c r="D115" s="270" t="s">
        <v>14</v>
      </c>
      <c r="E115" s="271"/>
      <c r="F115" s="271"/>
      <c r="G115" s="271"/>
      <c r="H115" s="272"/>
      <c r="I115" s="139"/>
      <c r="J115" s="114"/>
    </row>
    <row r="116" spans="1:15" x14ac:dyDescent="0.3">
      <c r="A116" s="152"/>
    </row>
    <row r="117" spans="1:15" ht="15" thickBot="1" x14ac:dyDescent="0.35">
      <c r="A117" s="152"/>
    </row>
    <row r="118" spans="1:15" ht="18.600000000000001" thickBot="1" x14ac:dyDescent="0.35">
      <c r="A118" s="152" t="str">
        <f>A119</f>
        <v>NO</v>
      </c>
      <c r="C118" s="144" t="s">
        <v>84</v>
      </c>
      <c r="D118" s="232" t="s">
        <v>85</v>
      </c>
      <c r="E118" s="233"/>
      <c r="F118" s="233"/>
      <c r="G118" s="233"/>
      <c r="H118" s="233"/>
      <c r="I118" s="143"/>
    </row>
    <row r="119" spans="1:15" x14ac:dyDescent="0.3">
      <c r="A119" s="152" t="str">
        <f>IF(C119=0,"NO","YES")</f>
        <v>NO</v>
      </c>
      <c r="C119" s="73"/>
      <c r="D119" s="234"/>
      <c r="E119" s="235"/>
      <c r="F119" s="235"/>
      <c r="G119" s="235"/>
      <c r="H119" s="236"/>
      <c r="I119" s="115"/>
    </row>
    <row r="120" spans="1:15" x14ac:dyDescent="0.3">
      <c r="A120" s="152" t="str">
        <f>A119</f>
        <v>NO</v>
      </c>
      <c r="C120" s="116"/>
      <c r="D120" s="226"/>
      <c r="E120" s="227"/>
      <c r="F120" s="227"/>
      <c r="G120" s="227"/>
      <c r="H120" s="228"/>
      <c r="I120" s="115"/>
      <c r="O120" s="145"/>
    </row>
    <row r="121" spans="1:15" x14ac:dyDescent="0.3">
      <c r="A121" s="152" t="str">
        <f t="shared" ref="A121:A184" si="12">A120</f>
        <v>NO</v>
      </c>
      <c r="C121" s="116"/>
      <c r="D121" s="229"/>
      <c r="E121" s="230"/>
      <c r="F121" s="230"/>
      <c r="G121" s="230"/>
      <c r="H121" s="231"/>
      <c r="I121" s="115"/>
    </row>
    <row r="122" spans="1:15" x14ac:dyDescent="0.3">
      <c r="A122" s="152" t="str">
        <f t="shared" si="12"/>
        <v>NO</v>
      </c>
      <c r="C122" s="117"/>
      <c r="D122" s="118"/>
      <c r="E122" s="118"/>
      <c r="F122" s="118"/>
      <c r="G122" s="118"/>
      <c r="H122" s="118"/>
      <c r="I122" s="119"/>
    </row>
    <row r="123" spans="1:15" x14ac:dyDescent="0.3">
      <c r="A123" s="152" t="str">
        <f>IF(C123=0,"NO","YES")</f>
        <v>NO</v>
      </c>
      <c r="C123" s="73"/>
      <c r="D123" s="223"/>
      <c r="E123" s="224"/>
      <c r="F123" s="224"/>
      <c r="G123" s="224"/>
      <c r="H123" s="225"/>
      <c r="I123" s="115"/>
    </row>
    <row r="124" spans="1:15" x14ac:dyDescent="0.3">
      <c r="A124" s="152" t="str">
        <f t="shared" si="12"/>
        <v>NO</v>
      </c>
      <c r="C124" s="116"/>
      <c r="D124" s="226"/>
      <c r="E124" s="227"/>
      <c r="F124" s="227"/>
      <c r="G124" s="227"/>
      <c r="H124" s="228"/>
      <c r="I124" s="115"/>
    </row>
    <row r="125" spans="1:15" x14ac:dyDescent="0.3">
      <c r="A125" s="152" t="str">
        <f t="shared" si="12"/>
        <v>NO</v>
      </c>
      <c r="C125" s="116"/>
      <c r="D125" s="229"/>
      <c r="E125" s="230"/>
      <c r="F125" s="230"/>
      <c r="G125" s="230"/>
      <c r="H125" s="231"/>
      <c r="I125" s="115"/>
    </row>
    <row r="126" spans="1:15" x14ac:dyDescent="0.3">
      <c r="A126" s="152" t="str">
        <f t="shared" si="12"/>
        <v>NO</v>
      </c>
      <c r="C126" s="117"/>
      <c r="D126" s="118"/>
      <c r="E126" s="118"/>
      <c r="F126" s="118"/>
      <c r="G126" s="118"/>
      <c r="H126" s="118"/>
      <c r="I126" s="119"/>
    </row>
    <row r="127" spans="1:15" x14ac:dyDescent="0.3">
      <c r="A127" s="152" t="str">
        <f>IF(C127=0,"NO","YES")</f>
        <v>NO</v>
      </c>
      <c r="C127" s="73"/>
      <c r="D127" s="223"/>
      <c r="E127" s="224"/>
      <c r="F127" s="224"/>
      <c r="G127" s="224"/>
      <c r="H127" s="225"/>
      <c r="I127" s="115"/>
    </row>
    <row r="128" spans="1:15" x14ac:dyDescent="0.3">
      <c r="A128" s="152" t="str">
        <f t="shared" si="12"/>
        <v>NO</v>
      </c>
      <c r="C128" s="116"/>
      <c r="D128" s="226"/>
      <c r="E128" s="227"/>
      <c r="F128" s="227"/>
      <c r="G128" s="227"/>
      <c r="H128" s="228"/>
      <c r="I128" s="115"/>
    </row>
    <row r="129" spans="1:9" x14ac:dyDescent="0.3">
      <c r="A129" s="152" t="str">
        <f t="shared" si="12"/>
        <v>NO</v>
      </c>
      <c r="C129" s="116"/>
      <c r="D129" s="229"/>
      <c r="E129" s="230"/>
      <c r="F129" s="230"/>
      <c r="G129" s="230"/>
      <c r="H129" s="231"/>
      <c r="I129" s="115"/>
    </row>
    <row r="130" spans="1:9" x14ac:dyDescent="0.3">
      <c r="A130" s="152" t="str">
        <f t="shared" si="12"/>
        <v>NO</v>
      </c>
      <c r="C130" s="117"/>
      <c r="D130" s="118"/>
      <c r="E130" s="118"/>
      <c r="F130" s="118"/>
      <c r="G130" s="118"/>
      <c r="H130" s="118"/>
      <c r="I130" s="119"/>
    </row>
    <row r="131" spans="1:9" x14ac:dyDescent="0.3">
      <c r="A131" s="152" t="str">
        <f>IF(C131=0,"NO","YES")</f>
        <v>NO</v>
      </c>
      <c r="C131" s="73"/>
      <c r="D131" s="223"/>
      <c r="E131" s="224"/>
      <c r="F131" s="224"/>
      <c r="G131" s="224"/>
      <c r="H131" s="225"/>
      <c r="I131" s="115"/>
    </row>
    <row r="132" spans="1:9" x14ac:dyDescent="0.3">
      <c r="A132" s="152" t="str">
        <f t="shared" si="12"/>
        <v>NO</v>
      </c>
      <c r="C132" s="116"/>
      <c r="D132" s="226"/>
      <c r="E132" s="227"/>
      <c r="F132" s="227"/>
      <c r="G132" s="227"/>
      <c r="H132" s="228"/>
      <c r="I132" s="115"/>
    </row>
    <row r="133" spans="1:9" x14ac:dyDescent="0.3">
      <c r="A133" s="152" t="str">
        <f t="shared" si="12"/>
        <v>NO</v>
      </c>
      <c r="C133" s="116"/>
      <c r="D133" s="229"/>
      <c r="E133" s="230"/>
      <c r="F133" s="230"/>
      <c r="G133" s="230"/>
      <c r="H133" s="231"/>
      <c r="I133" s="115"/>
    </row>
    <row r="134" spans="1:9" x14ac:dyDescent="0.3">
      <c r="A134" s="152" t="str">
        <f t="shared" si="12"/>
        <v>NO</v>
      </c>
      <c r="C134" s="117"/>
      <c r="D134" s="118"/>
      <c r="E134" s="118"/>
      <c r="F134" s="118"/>
      <c r="G134" s="118"/>
      <c r="H134" s="118"/>
      <c r="I134" s="119"/>
    </row>
    <row r="135" spans="1:9" x14ac:dyDescent="0.3">
      <c r="A135" s="152" t="str">
        <f>IF(C135=0,"NO","YES")</f>
        <v>NO</v>
      </c>
      <c r="C135" s="73"/>
      <c r="D135" s="223"/>
      <c r="E135" s="224"/>
      <c r="F135" s="224"/>
      <c r="G135" s="224"/>
      <c r="H135" s="225"/>
      <c r="I135" s="115"/>
    </row>
    <row r="136" spans="1:9" x14ac:dyDescent="0.3">
      <c r="A136" s="152" t="str">
        <f t="shared" si="12"/>
        <v>NO</v>
      </c>
      <c r="C136" s="116"/>
      <c r="D136" s="226"/>
      <c r="E136" s="227"/>
      <c r="F136" s="227"/>
      <c r="G136" s="227"/>
      <c r="H136" s="228"/>
      <c r="I136" s="115"/>
    </row>
    <row r="137" spans="1:9" x14ac:dyDescent="0.3">
      <c r="A137" s="152" t="str">
        <f t="shared" si="12"/>
        <v>NO</v>
      </c>
      <c r="C137" s="116"/>
      <c r="D137" s="229"/>
      <c r="E137" s="230"/>
      <c r="F137" s="230"/>
      <c r="G137" s="230"/>
      <c r="H137" s="231"/>
      <c r="I137" s="115"/>
    </row>
    <row r="138" spans="1:9" x14ac:dyDescent="0.3">
      <c r="A138" s="152" t="str">
        <f t="shared" si="12"/>
        <v>NO</v>
      </c>
      <c r="C138" s="117"/>
      <c r="D138" s="118"/>
      <c r="E138" s="118"/>
      <c r="F138" s="118"/>
      <c r="G138" s="118"/>
      <c r="H138" s="118"/>
      <c r="I138" s="119"/>
    </row>
    <row r="139" spans="1:9" x14ac:dyDescent="0.3">
      <c r="A139" s="152" t="str">
        <f>IF(C139=0,"NO","YES")</f>
        <v>NO</v>
      </c>
      <c r="C139" s="73"/>
      <c r="D139" s="223"/>
      <c r="E139" s="224"/>
      <c r="F139" s="224"/>
      <c r="G139" s="224"/>
      <c r="H139" s="225"/>
      <c r="I139" s="115"/>
    </row>
    <row r="140" spans="1:9" x14ac:dyDescent="0.3">
      <c r="A140" s="152" t="str">
        <f t="shared" si="12"/>
        <v>NO</v>
      </c>
      <c r="C140" s="116"/>
      <c r="D140" s="226"/>
      <c r="E140" s="227"/>
      <c r="F140" s="227"/>
      <c r="G140" s="227"/>
      <c r="H140" s="228"/>
      <c r="I140" s="115"/>
    </row>
    <row r="141" spans="1:9" x14ac:dyDescent="0.3">
      <c r="A141" s="152" t="str">
        <f t="shared" si="12"/>
        <v>NO</v>
      </c>
      <c r="C141" s="116"/>
      <c r="D141" s="229"/>
      <c r="E141" s="230"/>
      <c r="F141" s="230"/>
      <c r="G141" s="230"/>
      <c r="H141" s="231"/>
      <c r="I141" s="115"/>
    </row>
    <row r="142" spans="1:9" x14ac:dyDescent="0.3">
      <c r="A142" s="152" t="str">
        <f t="shared" si="12"/>
        <v>NO</v>
      </c>
      <c r="C142" s="117"/>
      <c r="D142" s="118"/>
      <c r="E142" s="118"/>
      <c r="F142" s="118"/>
      <c r="G142" s="118"/>
      <c r="H142" s="118"/>
      <c r="I142" s="119"/>
    </row>
    <row r="143" spans="1:9" x14ac:dyDescent="0.3">
      <c r="A143" s="152" t="str">
        <f>IF(C143=0,"NO","YES")</f>
        <v>NO</v>
      </c>
      <c r="C143" s="73"/>
      <c r="D143" s="223"/>
      <c r="E143" s="224"/>
      <c r="F143" s="224"/>
      <c r="G143" s="224"/>
      <c r="H143" s="225"/>
      <c r="I143" s="115"/>
    </row>
    <row r="144" spans="1:9" x14ac:dyDescent="0.3">
      <c r="A144" s="152" t="str">
        <f t="shared" si="12"/>
        <v>NO</v>
      </c>
      <c r="C144" s="116"/>
      <c r="D144" s="226"/>
      <c r="E144" s="227"/>
      <c r="F144" s="227"/>
      <c r="G144" s="227"/>
      <c r="H144" s="228"/>
      <c r="I144" s="115"/>
    </row>
    <row r="145" spans="1:9" x14ac:dyDescent="0.3">
      <c r="A145" s="152" t="str">
        <f t="shared" si="12"/>
        <v>NO</v>
      </c>
      <c r="C145" s="116"/>
      <c r="D145" s="229"/>
      <c r="E145" s="230"/>
      <c r="F145" s="230"/>
      <c r="G145" s="230"/>
      <c r="H145" s="231"/>
      <c r="I145" s="115"/>
    </row>
    <row r="146" spans="1:9" x14ac:dyDescent="0.3">
      <c r="A146" s="152" t="str">
        <f t="shared" si="12"/>
        <v>NO</v>
      </c>
      <c r="C146" s="117"/>
      <c r="D146" s="118"/>
      <c r="E146" s="118"/>
      <c r="F146" s="118"/>
      <c r="G146" s="118"/>
      <c r="H146" s="118"/>
      <c r="I146" s="119"/>
    </row>
    <row r="147" spans="1:9" x14ac:dyDescent="0.3">
      <c r="A147" s="152" t="str">
        <f>IF(C147=0,"NO","YES")</f>
        <v>NO</v>
      </c>
      <c r="C147" s="73"/>
      <c r="D147" s="223"/>
      <c r="E147" s="224"/>
      <c r="F147" s="224"/>
      <c r="G147" s="224"/>
      <c r="H147" s="225"/>
      <c r="I147" s="115"/>
    </row>
    <row r="148" spans="1:9" x14ac:dyDescent="0.3">
      <c r="A148" s="152" t="str">
        <f t="shared" si="12"/>
        <v>NO</v>
      </c>
      <c r="C148" s="116"/>
      <c r="D148" s="226"/>
      <c r="E148" s="227"/>
      <c r="F148" s="227"/>
      <c r="G148" s="227"/>
      <c r="H148" s="228"/>
      <c r="I148" s="115"/>
    </row>
    <row r="149" spans="1:9" x14ac:dyDescent="0.3">
      <c r="A149" s="152" t="str">
        <f t="shared" si="12"/>
        <v>NO</v>
      </c>
      <c r="C149" s="116"/>
      <c r="D149" s="229"/>
      <c r="E149" s="230"/>
      <c r="F149" s="230"/>
      <c r="G149" s="230"/>
      <c r="H149" s="231"/>
      <c r="I149" s="115"/>
    </row>
    <row r="150" spans="1:9" x14ac:dyDescent="0.3">
      <c r="A150" s="152" t="str">
        <f t="shared" si="12"/>
        <v>NO</v>
      </c>
      <c r="C150" s="117"/>
      <c r="D150" s="118"/>
      <c r="E150" s="118"/>
      <c r="F150" s="118"/>
      <c r="G150" s="118"/>
      <c r="H150" s="118"/>
      <c r="I150" s="119"/>
    </row>
    <row r="151" spans="1:9" x14ac:dyDescent="0.3">
      <c r="A151" s="152" t="str">
        <f>IF(C151=0,"NO","YES")</f>
        <v>NO</v>
      </c>
      <c r="C151" s="73"/>
      <c r="D151" s="223"/>
      <c r="E151" s="224"/>
      <c r="F151" s="224"/>
      <c r="G151" s="224"/>
      <c r="H151" s="225"/>
      <c r="I151" s="115"/>
    </row>
    <row r="152" spans="1:9" x14ac:dyDescent="0.3">
      <c r="A152" s="152" t="str">
        <f t="shared" si="12"/>
        <v>NO</v>
      </c>
      <c r="C152" s="116"/>
      <c r="D152" s="226"/>
      <c r="E152" s="227"/>
      <c r="F152" s="227"/>
      <c r="G152" s="227"/>
      <c r="H152" s="228"/>
      <c r="I152" s="115"/>
    </row>
    <row r="153" spans="1:9" x14ac:dyDescent="0.3">
      <c r="A153" s="152" t="str">
        <f t="shared" si="12"/>
        <v>NO</v>
      </c>
      <c r="C153" s="116"/>
      <c r="D153" s="229"/>
      <c r="E153" s="230"/>
      <c r="F153" s="230"/>
      <c r="G153" s="230"/>
      <c r="H153" s="231"/>
      <c r="I153" s="115"/>
    </row>
    <row r="154" spans="1:9" x14ac:dyDescent="0.3">
      <c r="A154" s="152" t="str">
        <f t="shared" si="12"/>
        <v>NO</v>
      </c>
      <c r="C154" s="117"/>
      <c r="D154" s="118"/>
      <c r="E154" s="118"/>
      <c r="F154" s="118"/>
      <c r="G154" s="118"/>
      <c r="H154" s="118"/>
      <c r="I154" s="119"/>
    </row>
    <row r="155" spans="1:9" x14ac:dyDescent="0.3">
      <c r="A155" s="152" t="str">
        <f>IF(C155=0,"NO","YES")</f>
        <v>NO</v>
      </c>
      <c r="C155" s="73"/>
      <c r="D155" s="223"/>
      <c r="E155" s="224"/>
      <c r="F155" s="224"/>
      <c r="G155" s="224"/>
      <c r="H155" s="225"/>
      <c r="I155" s="115"/>
    </row>
    <row r="156" spans="1:9" x14ac:dyDescent="0.3">
      <c r="A156" s="152" t="str">
        <f t="shared" si="12"/>
        <v>NO</v>
      </c>
      <c r="C156" s="116"/>
      <c r="D156" s="226"/>
      <c r="E156" s="227"/>
      <c r="F156" s="227"/>
      <c r="G156" s="227"/>
      <c r="H156" s="228"/>
      <c r="I156" s="115"/>
    </row>
    <row r="157" spans="1:9" x14ac:dyDescent="0.3">
      <c r="A157" s="152" t="str">
        <f t="shared" si="12"/>
        <v>NO</v>
      </c>
      <c r="C157" s="116"/>
      <c r="D157" s="229"/>
      <c r="E157" s="230"/>
      <c r="F157" s="230"/>
      <c r="G157" s="230"/>
      <c r="H157" s="231"/>
      <c r="I157" s="115"/>
    </row>
    <row r="158" spans="1:9" x14ac:dyDescent="0.3">
      <c r="A158" s="152" t="str">
        <f t="shared" si="12"/>
        <v>NO</v>
      </c>
      <c r="C158" s="117"/>
      <c r="D158" s="118"/>
      <c r="E158" s="118"/>
      <c r="F158" s="118"/>
      <c r="G158" s="118"/>
      <c r="H158" s="118"/>
      <c r="I158" s="119"/>
    </row>
    <row r="159" spans="1:9" x14ac:dyDescent="0.3">
      <c r="A159" s="152" t="str">
        <f>IF(C159=0,"NO","YES")</f>
        <v>NO</v>
      </c>
      <c r="C159" s="73"/>
      <c r="D159" s="223"/>
      <c r="E159" s="224"/>
      <c r="F159" s="224"/>
      <c r="G159" s="224"/>
      <c r="H159" s="225"/>
      <c r="I159" s="115"/>
    </row>
    <row r="160" spans="1:9" x14ac:dyDescent="0.3">
      <c r="A160" s="152" t="str">
        <f t="shared" si="12"/>
        <v>NO</v>
      </c>
      <c r="C160" s="116"/>
      <c r="D160" s="226"/>
      <c r="E160" s="227"/>
      <c r="F160" s="227"/>
      <c r="G160" s="227"/>
      <c r="H160" s="228"/>
      <c r="I160" s="115"/>
    </row>
    <row r="161" spans="1:9" x14ac:dyDescent="0.3">
      <c r="A161" s="152" t="str">
        <f t="shared" si="12"/>
        <v>NO</v>
      </c>
      <c r="C161" s="116"/>
      <c r="D161" s="229"/>
      <c r="E161" s="230"/>
      <c r="F161" s="230"/>
      <c r="G161" s="230"/>
      <c r="H161" s="231"/>
      <c r="I161" s="115"/>
    </row>
    <row r="162" spans="1:9" x14ac:dyDescent="0.3">
      <c r="A162" s="152" t="str">
        <f t="shared" si="12"/>
        <v>NO</v>
      </c>
      <c r="C162" s="117"/>
      <c r="D162" s="118"/>
      <c r="E162" s="118"/>
      <c r="F162" s="118"/>
      <c r="G162" s="118"/>
      <c r="H162" s="118"/>
      <c r="I162" s="119"/>
    </row>
    <row r="163" spans="1:9" x14ac:dyDescent="0.3">
      <c r="A163" s="152" t="str">
        <f>IF(C163=0,"NO","YES")</f>
        <v>NO</v>
      </c>
      <c r="C163" s="73"/>
      <c r="D163" s="223"/>
      <c r="E163" s="224"/>
      <c r="F163" s="224"/>
      <c r="G163" s="224"/>
      <c r="H163" s="225"/>
      <c r="I163" s="115"/>
    </row>
    <row r="164" spans="1:9" x14ac:dyDescent="0.3">
      <c r="A164" s="152" t="str">
        <f t="shared" si="12"/>
        <v>NO</v>
      </c>
      <c r="C164" s="116"/>
      <c r="D164" s="226"/>
      <c r="E164" s="227"/>
      <c r="F164" s="227"/>
      <c r="G164" s="227"/>
      <c r="H164" s="228"/>
      <c r="I164" s="115"/>
    </row>
    <row r="165" spans="1:9" x14ac:dyDescent="0.3">
      <c r="A165" s="152" t="str">
        <f t="shared" si="12"/>
        <v>NO</v>
      </c>
      <c r="C165" s="116"/>
      <c r="D165" s="229"/>
      <c r="E165" s="230"/>
      <c r="F165" s="230"/>
      <c r="G165" s="230"/>
      <c r="H165" s="231"/>
      <c r="I165" s="115"/>
    </row>
    <row r="166" spans="1:9" x14ac:dyDescent="0.3">
      <c r="A166" s="152" t="str">
        <f t="shared" si="12"/>
        <v>NO</v>
      </c>
      <c r="C166" s="117"/>
      <c r="D166" s="118"/>
      <c r="E166" s="118"/>
      <c r="F166" s="118"/>
      <c r="G166" s="118"/>
      <c r="H166" s="118"/>
      <c r="I166" s="119"/>
    </row>
    <row r="167" spans="1:9" x14ac:dyDescent="0.3">
      <c r="A167" s="152" t="str">
        <f>IF(C167=0,"NO","YES")</f>
        <v>NO</v>
      </c>
      <c r="C167" s="73"/>
      <c r="D167" s="223"/>
      <c r="E167" s="224"/>
      <c r="F167" s="224"/>
      <c r="G167" s="224"/>
      <c r="H167" s="225"/>
      <c r="I167" s="115"/>
    </row>
    <row r="168" spans="1:9" x14ac:dyDescent="0.3">
      <c r="A168" s="152" t="str">
        <f t="shared" si="12"/>
        <v>NO</v>
      </c>
      <c r="C168" s="116"/>
      <c r="D168" s="226"/>
      <c r="E168" s="227"/>
      <c r="F168" s="227"/>
      <c r="G168" s="227"/>
      <c r="H168" s="228"/>
      <c r="I168" s="115"/>
    </row>
    <row r="169" spans="1:9" x14ac:dyDescent="0.3">
      <c r="A169" s="152" t="str">
        <f t="shared" si="12"/>
        <v>NO</v>
      </c>
      <c r="C169" s="116"/>
      <c r="D169" s="229"/>
      <c r="E169" s="230"/>
      <c r="F169" s="230"/>
      <c r="G169" s="230"/>
      <c r="H169" s="231"/>
      <c r="I169" s="115"/>
    </row>
    <row r="170" spans="1:9" x14ac:dyDescent="0.3">
      <c r="A170" s="152" t="str">
        <f t="shared" si="12"/>
        <v>NO</v>
      </c>
      <c r="C170" s="117"/>
      <c r="D170" s="118"/>
      <c r="E170" s="118"/>
      <c r="F170" s="118"/>
      <c r="G170" s="118"/>
      <c r="H170" s="118"/>
      <c r="I170" s="119"/>
    </row>
    <row r="171" spans="1:9" x14ac:dyDescent="0.3">
      <c r="A171" s="152" t="str">
        <f>IF(C171=0,"NO","YES")</f>
        <v>NO</v>
      </c>
      <c r="C171" s="73"/>
      <c r="D171" s="223"/>
      <c r="E171" s="224"/>
      <c r="F171" s="224"/>
      <c r="G171" s="224"/>
      <c r="H171" s="225"/>
      <c r="I171" s="115"/>
    </row>
    <row r="172" spans="1:9" x14ac:dyDescent="0.3">
      <c r="A172" s="152" t="str">
        <f t="shared" si="12"/>
        <v>NO</v>
      </c>
      <c r="C172" s="116"/>
      <c r="D172" s="226"/>
      <c r="E172" s="227"/>
      <c r="F172" s="227"/>
      <c r="G172" s="227"/>
      <c r="H172" s="228"/>
      <c r="I172" s="115"/>
    </row>
    <row r="173" spans="1:9" x14ac:dyDescent="0.3">
      <c r="A173" s="152" t="str">
        <f t="shared" si="12"/>
        <v>NO</v>
      </c>
      <c r="C173" s="116"/>
      <c r="D173" s="229"/>
      <c r="E173" s="230"/>
      <c r="F173" s="230"/>
      <c r="G173" s="230"/>
      <c r="H173" s="231"/>
      <c r="I173" s="115"/>
    </row>
    <row r="174" spans="1:9" x14ac:dyDescent="0.3">
      <c r="A174" s="152" t="str">
        <f t="shared" si="12"/>
        <v>NO</v>
      </c>
      <c r="C174" s="117"/>
      <c r="D174" s="118"/>
      <c r="E174" s="118"/>
      <c r="F174" s="118"/>
      <c r="G174" s="118"/>
      <c r="H174" s="118"/>
      <c r="I174" s="119"/>
    </row>
    <row r="175" spans="1:9" x14ac:dyDescent="0.3">
      <c r="A175" s="152" t="str">
        <f>IF(C175=0,"NO","YES")</f>
        <v>NO</v>
      </c>
      <c r="C175" s="73"/>
      <c r="D175" s="223"/>
      <c r="E175" s="224"/>
      <c r="F175" s="224"/>
      <c r="G175" s="224"/>
      <c r="H175" s="225"/>
      <c r="I175" s="115"/>
    </row>
    <row r="176" spans="1:9" x14ac:dyDescent="0.3">
      <c r="A176" s="152" t="str">
        <f t="shared" si="12"/>
        <v>NO</v>
      </c>
      <c r="C176" s="116"/>
      <c r="D176" s="226"/>
      <c r="E176" s="227"/>
      <c r="F176" s="227"/>
      <c r="G176" s="227"/>
      <c r="H176" s="228"/>
      <c r="I176" s="115"/>
    </row>
    <row r="177" spans="1:9" x14ac:dyDescent="0.3">
      <c r="A177" s="152" t="str">
        <f t="shared" si="12"/>
        <v>NO</v>
      </c>
      <c r="C177" s="116"/>
      <c r="D177" s="229"/>
      <c r="E177" s="230"/>
      <c r="F177" s="230"/>
      <c r="G177" s="230"/>
      <c r="H177" s="231"/>
      <c r="I177" s="115"/>
    </row>
    <row r="178" spans="1:9" x14ac:dyDescent="0.3">
      <c r="A178" s="152" t="str">
        <f t="shared" si="12"/>
        <v>NO</v>
      </c>
      <c r="C178" s="117"/>
      <c r="D178" s="118"/>
      <c r="E178" s="118"/>
      <c r="F178" s="118"/>
      <c r="G178" s="118"/>
      <c r="H178" s="118"/>
      <c r="I178" s="119"/>
    </row>
    <row r="179" spans="1:9" x14ac:dyDescent="0.3">
      <c r="A179" s="152" t="str">
        <f>IF(C179=0,"NO","YES")</f>
        <v>NO</v>
      </c>
      <c r="C179" s="73"/>
      <c r="D179" s="223"/>
      <c r="E179" s="224"/>
      <c r="F179" s="224"/>
      <c r="G179" s="224"/>
      <c r="H179" s="225"/>
      <c r="I179" s="115"/>
    </row>
    <row r="180" spans="1:9" x14ac:dyDescent="0.3">
      <c r="A180" s="152" t="str">
        <f t="shared" si="12"/>
        <v>NO</v>
      </c>
      <c r="C180" s="116"/>
      <c r="D180" s="226"/>
      <c r="E180" s="227"/>
      <c r="F180" s="227"/>
      <c r="G180" s="227"/>
      <c r="H180" s="228"/>
      <c r="I180" s="115"/>
    </row>
    <row r="181" spans="1:9" x14ac:dyDescent="0.3">
      <c r="A181" s="152" t="str">
        <f t="shared" si="12"/>
        <v>NO</v>
      </c>
      <c r="C181" s="116"/>
      <c r="D181" s="229"/>
      <c r="E181" s="230"/>
      <c r="F181" s="230"/>
      <c r="G181" s="230"/>
      <c r="H181" s="231"/>
      <c r="I181" s="115"/>
    </row>
    <row r="182" spans="1:9" x14ac:dyDescent="0.3">
      <c r="A182" s="152" t="str">
        <f t="shared" si="12"/>
        <v>NO</v>
      </c>
      <c r="C182" s="117"/>
      <c r="D182" s="118"/>
      <c r="E182" s="118"/>
      <c r="F182" s="118"/>
      <c r="G182" s="118"/>
      <c r="H182" s="118"/>
      <c r="I182" s="119"/>
    </row>
    <row r="183" spans="1:9" x14ac:dyDescent="0.3">
      <c r="A183" s="152" t="str">
        <f>IF(C183=0,"NO","YES")</f>
        <v>NO</v>
      </c>
      <c r="C183" s="73"/>
      <c r="D183" s="223"/>
      <c r="E183" s="224"/>
      <c r="F183" s="224"/>
      <c r="G183" s="224"/>
      <c r="H183" s="225"/>
      <c r="I183" s="115"/>
    </row>
    <row r="184" spans="1:9" x14ac:dyDescent="0.3">
      <c r="A184" s="152" t="str">
        <f t="shared" si="12"/>
        <v>NO</v>
      </c>
      <c r="C184" s="116"/>
      <c r="D184" s="226"/>
      <c r="E184" s="227"/>
      <c r="F184" s="227"/>
      <c r="G184" s="227"/>
      <c r="H184" s="228"/>
      <c r="I184" s="115"/>
    </row>
    <row r="185" spans="1:9" x14ac:dyDescent="0.3">
      <c r="A185" s="152" t="str">
        <f>A184</f>
        <v>NO</v>
      </c>
      <c r="C185" s="116"/>
      <c r="D185" s="229"/>
      <c r="E185" s="230"/>
      <c r="F185" s="230"/>
      <c r="G185" s="230"/>
      <c r="H185" s="231"/>
      <c r="I185" s="115"/>
    </row>
    <row r="186" spans="1:9" x14ac:dyDescent="0.3">
      <c r="A186" s="152" t="str">
        <f>A185</f>
        <v>NO</v>
      </c>
      <c r="C186" s="117"/>
      <c r="D186" s="118"/>
      <c r="E186" s="118"/>
      <c r="F186" s="118"/>
      <c r="G186" s="118"/>
      <c r="H186" s="118"/>
      <c r="I186" s="119"/>
    </row>
    <row r="187" spans="1:9" x14ac:dyDescent="0.3">
      <c r="A187" s="152" t="str">
        <f>IF(C187=0,"NO","YES")</f>
        <v>NO</v>
      </c>
      <c r="C187" s="174"/>
      <c r="D187" s="223"/>
      <c r="E187" s="224"/>
      <c r="F187" s="224"/>
      <c r="G187" s="224"/>
      <c r="H187" s="225"/>
      <c r="I187" s="175"/>
    </row>
    <row r="188" spans="1:9" x14ac:dyDescent="0.3">
      <c r="A188" s="152" t="str">
        <f>A187</f>
        <v>NO</v>
      </c>
      <c r="C188" s="116"/>
      <c r="D188" s="226"/>
      <c r="E188" s="227"/>
      <c r="F188" s="227"/>
      <c r="G188" s="227"/>
      <c r="H188" s="228"/>
      <c r="I188" s="115"/>
    </row>
    <row r="189" spans="1:9" x14ac:dyDescent="0.3">
      <c r="A189" s="152" t="str">
        <f>A188</f>
        <v>NO</v>
      </c>
      <c r="C189" s="116"/>
      <c r="D189" s="229"/>
      <c r="E189" s="230"/>
      <c r="F189" s="230"/>
      <c r="G189" s="230"/>
      <c r="H189" s="231"/>
      <c r="I189" s="115"/>
    </row>
    <row r="190" spans="1:9" ht="15" thickBot="1" x14ac:dyDescent="0.35">
      <c r="A190" s="152" t="str">
        <f>A189</f>
        <v>NO</v>
      </c>
      <c r="C190" s="120"/>
      <c r="D190" s="121"/>
      <c r="E190" s="121"/>
      <c r="F190" s="121"/>
      <c r="G190" s="121"/>
      <c r="H190" s="121"/>
      <c r="I190" s="122"/>
    </row>
    <row r="191" spans="1:9" ht="15" thickBot="1" x14ac:dyDescent="0.35">
      <c r="A191" s="152"/>
    </row>
    <row r="192" spans="1:9" ht="18.600000000000001" thickBot="1" x14ac:dyDescent="0.35">
      <c r="A192" s="152" t="str">
        <f>A193</f>
        <v>NO</v>
      </c>
      <c r="C192" s="144" t="s">
        <v>84</v>
      </c>
      <c r="D192" s="232" t="s">
        <v>89</v>
      </c>
      <c r="E192" s="233"/>
      <c r="F192" s="233"/>
      <c r="G192" s="233"/>
      <c r="H192" s="233"/>
      <c r="I192" s="143"/>
    </row>
    <row r="193" spans="1:9" x14ac:dyDescent="0.3">
      <c r="A193" s="152" t="str">
        <f>IF(C193=0,"NO","YES")</f>
        <v>NO</v>
      </c>
      <c r="C193" s="73"/>
      <c r="D193" s="234"/>
      <c r="E193" s="235"/>
      <c r="F193" s="235"/>
      <c r="G193" s="235"/>
      <c r="H193" s="236"/>
      <c r="I193" s="115"/>
    </row>
    <row r="194" spans="1:9" x14ac:dyDescent="0.3">
      <c r="A194" s="152" t="str">
        <f>A193</f>
        <v>NO</v>
      </c>
      <c r="C194" s="116"/>
      <c r="D194" s="226"/>
      <c r="E194" s="227"/>
      <c r="F194" s="227"/>
      <c r="G194" s="227"/>
      <c r="H194" s="228"/>
      <c r="I194" s="115"/>
    </row>
    <row r="195" spans="1:9" x14ac:dyDescent="0.3">
      <c r="A195" s="152" t="str">
        <f>A194</f>
        <v>NO</v>
      </c>
      <c r="C195" s="116"/>
      <c r="D195" s="229"/>
      <c r="E195" s="230"/>
      <c r="F195" s="230"/>
      <c r="G195" s="230"/>
      <c r="H195" s="231"/>
      <c r="I195" s="115"/>
    </row>
    <row r="196" spans="1:9" x14ac:dyDescent="0.3">
      <c r="A196" s="152" t="str">
        <f>A195</f>
        <v>NO</v>
      </c>
      <c r="C196" s="117"/>
      <c r="D196" s="118"/>
      <c r="E196" s="118"/>
      <c r="F196" s="118"/>
      <c r="G196" s="118"/>
      <c r="H196" s="118"/>
      <c r="I196" s="119"/>
    </row>
    <row r="197" spans="1:9" x14ac:dyDescent="0.3">
      <c r="A197" s="152" t="str">
        <f>IF(C197=0,"NO","YES")</f>
        <v>NO</v>
      </c>
      <c r="C197" s="73"/>
      <c r="D197" s="223"/>
      <c r="E197" s="224"/>
      <c r="F197" s="224"/>
      <c r="G197" s="224"/>
      <c r="H197" s="225"/>
      <c r="I197" s="115"/>
    </row>
    <row r="198" spans="1:9" x14ac:dyDescent="0.3">
      <c r="A198" s="152" t="str">
        <f>A197</f>
        <v>NO</v>
      </c>
      <c r="C198" s="116"/>
      <c r="D198" s="226"/>
      <c r="E198" s="227"/>
      <c r="F198" s="227"/>
      <c r="G198" s="227"/>
      <c r="H198" s="228"/>
      <c r="I198" s="115"/>
    </row>
    <row r="199" spans="1:9" x14ac:dyDescent="0.3">
      <c r="A199" s="152" t="str">
        <f>A198</f>
        <v>NO</v>
      </c>
      <c r="C199" s="116"/>
      <c r="D199" s="229"/>
      <c r="E199" s="230"/>
      <c r="F199" s="230"/>
      <c r="G199" s="230"/>
      <c r="H199" s="231"/>
      <c r="I199" s="115"/>
    </row>
    <row r="200" spans="1:9" x14ac:dyDescent="0.3">
      <c r="A200" s="152" t="str">
        <f>A199</f>
        <v>NO</v>
      </c>
      <c r="C200" s="117"/>
      <c r="D200" s="118"/>
      <c r="E200" s="118"/>
      <c r="F200" s="118"/>
      <c r="G200" s="118"/>
      <c r="H200" s="118"/>
      <c r="I200" s="119"/>
    </row>
    <row r="201" spans="1:9" x14ac:dyDescent="0.3">
      <c r="A201" s="152" t="str">
        <f>IF(C201=0,"NO","YES")</f>
        <v>NO</v>
      </c>
      <c r="C201" s="73"/>
      <c r="D201" s="223"/>
      <c r="E201" s="224"/>
      <c r="F201" s="224"/>
      <c r="G201" s="224"/>
      <c r="H201" s="225"/>
      <c r="I201" s="115"/>
    </row>
    <row r="202" spans="1:9" x14ac:dyDescent="0.3">
      <c r="A202" s="152" t="str">
        <f>A201</f>
        <v>NO</v>
      </c>
      <c r="C202" s="116"/>
      <c r="D202" s="226"/>
      <c r="E202" s="227"/>
      <c r="F202" s="227"/>
      <c r="G202" s="227"/>
      <c r="H202" s="228"/>
      <c r="I202" s="115"/>
    </row>
    <row r="203" spans="1:9" x14ac:dyDescent="0.3">
      <c r="A203" s="152" t="str">
        <f>A202</f>
        <v>NO</v>
      </c>
      <c r="C203" s="116"/>
      <c r="D203" s="229"/>
      <c r="E203" s="230"/>
      <c r="F203" s="230"/>
      <c r="G203" s="230"/>
      <c r="H203" s="231"/>
      <c r="I203" s="115"/>
    </row>
    <row r="204" spans="1:9" x14ac:dyDescent="0.3">
      <c r="A204" s="152" t="str">
        <f>A203</f>
        <v>NO</v>
      </c>
      <c r="C204" s="117"/>
      <c r="D204" s="118"/>
      <c r="E204" s="118"/>
      <c r="F204" s="118"/>
      <c r="G204" s="118"/>
      <c r="H204" s="118"/>
      <c r="I204" s="119"/>
    </row>
    <row r="205" spans="1:9" x14ac:dyDescent="0.3">
      <c r="A205" s="152" t="str">
        <f>IF(C205=0,"NO","YES")</f>
        <v>NO</v>
      </c>
      <c r="C205" s="73"/>
      <c r="D205" s="223"/>
      <c r="E205" s="224"/>
      <c r="F205" s="224"/>
      <c r="G205" s="224"/>
      <c r="H205" s="225"/>
      <c r="I205" s="115"/>
    </row>
    <row r="206" spans="1:9" x14ac:dyDescent="0.3">
      <c r="A206" s="152" t="str">
        <f>A205</f>
        <v>NO</v>
      </c>
      <c r="C206" s="116"/>
      <c r="D206" s="226"/>
      <c r="E206" s="227"/>
      <c r="F206" s="227"/>
      <c r="G206" s="227"/>
      <c r="H206" s="228"/>
      <c r="I206" s="115"/>
    </row>
    <row r="207" spans="1:9" x14ac:dyDescent="0.3">
      <c r="A207" s="152" t="str">
        <f>A206</f>
        <v>NO</v>
      </c>
      <c r="C207" s="116"/>
      <c r="D207" s="229"/>
      <c r="E207" s="230"/>
      <c r="F207" s="230"/>
      <c r="G207" s="230"/>
      <c r="H207" s="231"/>
      <c r="I207" s="115"/>
    </row>
    <row r="208" spans="1:9" x14ac:dyDescent="0.3">
      <c r="A208" s="152" t="str">
        <f>A207</f>
        <v>NO</v>
      </c>
      <c r="C208" s="117"/>
      <c r="D208" s="118"/>
      <c r="E208" s="118"/>
      <c r="F208" s="118"/>
      <c r="G208" s="118"/>
      <c r="H208" s="118"/>
      <c r="I208" s="119"/>
    </row>
    <row r="209" spans="1:9" x14ac:dyDescent="0.3">
      <c r="A209" s="152" t="str">
        <f>IF(C209=0,"NO","YES")</f>
        <v>NO</v>
      </c>
      <c r="C209" s="73"/>
      <c r="D209" s="223"/>
      <c r="E209" s="224"/>
      <c r="F209" s="224"/>
      <c r="G209" s="224"/>
      <c r="H209" s="225"/>
      <c r="I209" s="115"/>
    </row>
    <row r="210" spans="1:9" x14ac:dyDescent="0.3">
      <c r="A210" s="152" t="str">
        <f>A209</f>
        <v>NO</v>
      </c>
      <c r="C210" s="116"/>
      <c r="D210" s="226"/>
      <c r="E210" s="227"/>
      <c r="F210" s="227"/>
      <c r="G210" s="227"/>
      <c r="H210" s="228"/>
      <c r="I210" s="115"/>
    </row>
    <row r="211" spans="1:9" x14ac:dyDescent="0.3">
      <c r="A211" s="152" t="str">
        <f>A210</f>
        <v>NO</v>
      </c>
      <c r="C211" s="116"/>
      <c r="D211" s="229"/>
      <c r="E211" s="230"/>
      <c r="F211" s="230"/>
      <c r="G211" s="230"/>
      <c r="H211" s="231"/>
      <c r="I211" s="115"/>
    </row>
    <row r="212" spans="1:9" ht="15" thickBot="1" x14ac:dyDescent="0.35">
      <c r="A212" s="152" t="str">
        <f>A211</f>
        <v>NO</v>
      </c>
      <c r="C212" s="120"/>
      <c r="D212" s="121"/>
      <c r="E212" s="121"/>
      <c r="F212" s="121"/>
      <c r="G212" s="121"/>
      <c r="H212" s="121"/>
      <c r="I212" s="122"/>
    </row>
  </sheetData>
  <sheetProtection formatCells="0" formatColumns="0" formatRows="0" autoFilter="0"/>
  <autoFilter ref="A5:A212"/>
  <mergeCells count="83">
    <mergeCell ref="C71:H71"/>
    <mergeCell ref="C72:H72"/>
    <mergeCell ref="C58:H58"/>
    <mergeCell ref="C74:I77"/>
    <mergeCell ref="E66:H66"/>
    <mergeCell ref="E67:H67"/>
    <mergeCell ref="E68:H68"/>
    <mergeCell ref="E69:H69"/>
    <mergeCell ref="E70:H70"/>
    <mergeCell ref="E61:H61"/>
    <mergeCell ref="E62:H62"/>
    <mergeCell ref="E63:H63"/>
    <mergeCell ref="E64:H64"/>
    <mergeCell ref="E65:H65"/>
    <mergeCell ref="E60:H60"/>
    <mergeCell ref="C59:I59"/>
    <mergeCell ref="D179:H181"/>
    <mergeCell ref="D183:H185"/>
    <mergeCell ref="D187:H189"/>
    <mergeCell ref="D159:H161"/>
    <mergeCell ref="D163:H165"/>
    <mergeCell ref="D167:H169"/>
    <mergeCell ref="D171:H173"/>
    <mergeCell ref="D175:H177"/>
    <mergeCell ref="C45:H45"/>
    <mergeCell ref="C1:I1"/>
    <mergeCell ref="C2:I2"/>
    <mergeCell ref="C3:I3"/>
    <mergeCell ref="C5:I5"/>
    <mergeCell ref="C25:H25"/>
    <mergeCell ref="E57:H57"/>
    <mergeCell ref="C46:H46"/>
    <mergeCell ref="E47:H47"/>
    <mergeCell ref="E48:H48"/>
    <mergeCell ref="E49:H49"/>
    <mergeCell ref="E50:H50"/>
    <mergeCell ref="E51:H51"/>
    <mergeCell ref="E52:H52"/>
    <mergeCell ref="E53:H53"/>
    <mergeCell ref="E54:H54"/>
    <mergeCell ref="E55:H55"/>
    <mergeCell ref="E56:H56"/>
    <mergeCell ref="E100:H100"/>
    <mergeCell ref="C73:I73"/>
    <mergeCell ref="E92:H92"/>
    <mergeCell ref="E93:H93"/>
    <mergeCell ref="E94:H94"/>
    <mergeCell ref="E95:H95"/>
    <mergeCell ref="E96:H96"/>
    <mergeCell ref="E97:H97"/>
    <mergeCell ref="E98:H98"/>
    <mergeCell ref="E99:H99"/>
    <mergeCell ref="C84:H84"/>
    <mergeCell ref="C91:H91"/>
    <mergeCell ref="D118:H118"/>
    <mergeCell ref="E101:H101"/>
    <mergeCell ref="E102:H102"/>
    <mergeCell ref="E103:H103"/>
    <mergeCell ref="C105:H105"/>
    <mergeCell ref="C106:H106"/>
    <mergeCell ref="C107:H107"/>
    <mergeCell ref="C108:H108"/>
    <mergeCell ref="C109:H109"/>
    <mergeCell ref="D113:H113"/>
    <mergeCell ref="D114:H114"/>
    <mergeCell ref="D115:H115"/>
    <mergeCell ref="C104:H104"/>
    <mergeCell ref="D143:H145"/>
    <mergeCell ref="D147:H149"/>
    <mergeCell ref="D151:H153"/>
    <mergeCell ref="D155:H157"/>
    <mergeCell ref="D119:H121"/>
    <mergeCell ref="D123:H125"/>
    <mergeCell ref="D127:H129"/>
    <mergeCell ref="D131:H133"/>
    <mergeCell ref="D135:H137"/>
    <mergeCell ref="D139:H141"/>
    <mergeCell ref="D209:H211"/>
    <mergeCell ref="D192:H192"/>
    <mergeCell ref="D193:H195"/>
    <mergeCell ref="D197:H199"/>
    <mergeCell ref="D201:H203"/>
    <mergeCell ref="D205:H207"/>
  </mergeCells>
  <conditionalFormatting sqref="I111">
    <cfRule type="expression" dxfId="4" priority="1">
      <formula>$I$111&gt;0.105</formula>
    </cfRule>
  </conditionalFormatting>
  <dataValidations count="2">
    <dataValidation type="list" allowBlank="1" showInputMessage="1" showErrorMessage="1" sqref="C119 C123 C127 C131 C135 C139 C143 C147 C151 C155 C159 C163 C167 C171 C175 C179 C183 C187">
      <formula1>PersonnelTitle</formula1>
    </dataValidation>
    <dataValidation type="list" allowBlank="1" showInputMessage="1" showErrorMessage="1" sqref="C193 C197 C201 C205 C209">
      <formula1>$C$79:$C$83</formula1>
    </dataValidation>
  </dataValidations>
  <printOptions horizontalCentered="1"/>
  <pageMargins left="0.25" right="0.25" top="0.75" bottom="0.75" header="0.3" footer="0.3"/>
  <pageSetup scale="63" fitToHeight="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KEY!$G$23:$G$35</xm:f>
          </x14:formula1>
          <xm:sqref>C48:C57 C93:C102</xm:sqref>
        </x14:dataValidation>
        <x14:dataValidation type="list" allowBlank="1" showInputMessage="1" showErrorMessage="1">
          <x14:formula1>
            <xm:f>KEY!$I$23:$I$25</xm:f>
          </x14:formula1>
          <xm:sqref>C61:C70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6" tint="-0.249977111117893"/>
    <pageSetUpPr fitToPage="1"/>
  </sheetPr>
  <dimension ref="A1:O212"/>
  <sheetViews>
    <sheetView topLeftCell="B1" zoomScale="80" zoomScaleNormal="80" workbookViewId="0">
      <selection activeCell="C3" sqref="C3:I3"/>
    </sheetView>
  </sheetViews>
  <sheetFormatPr defaultColWidth="9.21875" defaultRowHeight="14.4" x14ac:dyDescent="0.3"/>
  <cols>
    <col min="1" max="1" width="9.21875" style="34" hidden="1" customWidth="1"/>
    <col min="2" max="2" width="9.21875" style="34"/>
    <col min="3" max="3" width="42.21875" style="34" bestFit="1" customWidth="1"/>
    <col min="4" max="4" width="15.77734375" style="34" bestFit="1" customWidth="1"/>
    <col min="5" max="5" width="23.5546875" style="34" bestFit="1" customWidth="1"/>
    <col min="6" max="6" width="9.44140625" style="34" bestFit="1" customWidth="1"/>
    <col min="7" max="7" width="17.21875" style="34" bestFit="1" customWidth="1"/>
    <col min="8" max="8" width="13.21875" style="34" customWidth="1"/>
    <col min="9" max="9" width="20.21875" style="34" customWidth="1"/>
    <col min="10" max="10" width="9.21875" style="34"/>
    <col min="11" max="11" width="5.44140625" style="34" customWidth="1"/>
    <col min="12" max="12" width="10.5546875" style="34" bestFit="1" customWidth="1"/>
    <col min="13" max="16384" width="9.21875" style="34"/>
  </cols>
  <sheetData>
    <row r="1" spans="1:11" x14ac:dyDescent="0.3">
      <c r="C1" s="237" t="s">
        <v>115</v>
      </c>
      <c r="D1" s="237"/>
      <c r="E1" s="237"/>
      <c r="F1" s="237"/>
      <c r="G1" s="237"/>
      <c r="H1" s="237"/>
      <c r="I1" s="237"/>
      <c r="J1" s="104"/>
    </row>
    <row r="2" spans="1:11" ht="21" x14ac:dyDescent="0.4">
      <c r="C2" s="249">
        <f>Summary!B2</f>
        <v>0</v>
      </c>
      <c r="D2" s="249"/>
      <c r="E2" s="249"/>
      <c r="F2" s="249"/>
      <c r="G2" s="249"/>
      <c r="H2" s="249"/>
      <c r="I2" s="249"/>
    </row>
    <row r="3" spans="1:11" ht="21" x14ac:dyDescent="0.4">
      <c r="C3" s="250" t="s">
        <v>149</v>
      </c>
      <c r="D3" s="250"/>
      <c r="E3" s="250"/>
      <c r="F3" s="250"/>
      <c r="G3" s="250"/>
      <c r="H3" s="250"/>
      <c r="I3" s="250"/>
      <c r="J3" s="105"/>
    </row>
    <row r="4" spans="1:11" ht="15" thickBot="1" x14ac:dyDescent="0.35">
      <c r="C4" s="106"/>
      <c r="D4" s="106"/>
      <c r="E4" s="106"/>
      <c r="F4" s="106"/>
      <c r="G4" s="106"/>
      <c r="H4" s="106"/>
      <c r="I4" s="106"/>
      <c r="J4" s="105"/>
    </row>
    <row r="5" spans="1:11" ht="18.600000000000001" thickBot="1" x14ac:dyDescent="0.35">
      <c r="A5" s="151" t="s">
        <v>86</v>
      </c>
      <c r="C5" s="232" t="s">
        <v>47</v>
      </c>
      <c r="D5" s="233"/>
      <c r="E5" s="233"/>
      <c r="F5" s="233"/>
      <c r="G5" s="233"/>
      <c r="H5" s="233"/>
      <c r="I5" s="248"/>
    </row>
    <row r="6" spans="1:11" ht="15" thickBot="1" x14ac:dyDescent="0.35">
      <c r="A6" s="152" t="str">
        <f>A25</f>
        <v>NO</v>
      </c>
      <c r="C6" s="42" t="s">
        <v>45</v>
      </c>
      <c r="D6" s="43" t="s">
        <v>46</v>
      </c>
      <c r="E6" s="43" t="s">
        <v>99</v>
      </c>
      <c r="F6" s="43" t="s">
        <v>67</v>
      </c>
      <c r="G6" s="43" t="s">
        <v>68</v>
      </c>
      <c r="H6" s="93" t="s">
        <v>43</v>
      </c>
      <c r="I6" s="95" t="s">
        <v>1</v>
      </c>
    </row>
    <row r="7" spans="1:11" x14ac:dyDescent="0.3">
      <c r="A7" s="152" t="str">
        <f>IF(I7&gt;0,"YES","NO")</f>
        <v>NO</v>
      </c>
      <c r="C7" s="29"/>
      <c r="D7" s="30"/>
      <c r="E7" s="22"/>
      <c r="F7" s="25"/>
      <c r="G7" s="62"/>
      <c r="H7" s="27"/>
      <c r="I7" s="96">
        <f>ROUND(IFERROR(((E7/12)*G7)*H7,0),2)</f>
        <v>0</v>
      </c>
    </row>
    <row r="8" spans="1:11" x14ac:dyDescent="0.3">
      <c r="A8" s="152" t="str">
        <f t="shared" ref="A8:A25" si="0">IF(I8&gt;0,"YES","NO")</f>
        <v>NO</v>
      </c>
      <c r="C8" s="29"/>
      <c r="D8" s="30"/>
      <c r="E8" s="22"/>
      <c r="F8" s="25"/>
      <c r="G8" s="62"/>
      <c r="H8" s="27"/>
      <c r="I8" s="96">
        <f t="shared" ref="I8:I24" si="1">ROUND(IFERROR(((E8/12)*G8)*H8,0),2)</f>
        <v>0</v>
      </c>
    </row>
    <row r="9" spans="1:11" x14ac:dyDescent="0.3">
      <c r="A9" s="152" t="str">
        <f t="shared" si="0"/>
        <v>NO</v>
      </c>
      <c r="C9" s="29"/>
      <c r="D9" s="30"/>
      <c r="E9" s="22"/>
      <c r="F9" s="25"/>
      <c r="G9" s="62"/>
      <c r="H9" s="27"/>
      <c r="I9" s="96">
        <f t="shared" si="1"/>
        <v>0</v>
      </c>
    </row>
    <row r="10" spans="1:11" x14ac:dyDescent="0.3">
      <c r="A10" s="152" t="str">
        <f t="shared" si="0"/>
        <v>NO</v>
      </c>
      <c r="C10" s="29"/>
      <c r="D10" s="30"/>
      <c r="E10" s="22"/>
      <c r="F10" s="25"/>
      <c r="G10" s="62"/>
      <c r="H10" s="27"/>
      <c r="I10" s="96">
        <f t="shared" si="1"/>
        <v>0</v>
      </c>
    </row>
    <row r="11" spans="1:11" x14ac:dyDescent="0.3">
      <c r="A11" s="152" t="str">
        <f t="shared" si="0"/>
        <v>NO</v>
      </c>
      <c r="C11" s="29"/>
      <c r="D11" s="30"/>
      <c r="E11" s="22"/>
      <c r="F11" s="25"/>
      <c r="G11" s="62"/>
      <c r="H11" s="27"/>
      <c r="I11" s="96">
        <f t="shared" si="1"/>
        <v>0</v>
      </c>
    </row>
    <row r="12" spans="1:11" x14ac:dyDescent="0.3">
      <c r="A12" s="152" t="str">
        <f t="shared" si="0"/>
        <v>NO</v>
      </c>
      <c r="C12" s="29"/>
      <c r="D12" s="30"/>
      <c r="E12" s="22"/>
      <c r="F12" s="25"/>
      <c r="G12" s="62"/>
      <c r="H12" s="27"/>
      <c r="I12" s="96">
        <f t="shared" si="1"/>
        <v>0</v>
      </c>
    </row>
    <row r="13" spans="1:11" x14ac:dyDescent="0.3">
      <c r="A13" s="152" t="str">
        <f t="shared" si="0"/>
        <v>NO</v>
      </c>
      <c r="C13" s="29"/>
      <c r="D13" s="30"/>
      <c r="E13" s="22"/>
      <c r="F13" s="25"/>
      <c r="G13" s="62"/>
      <c r="H13" s="27"/>
      <c r="I13" s="96">
        <f t="shared" si="1"/>
        <v>0</v>
      </c>
    </row>
    <row r="14" spans="1:11" x14ac:dyDescent="0.3">
      <c r="A14" s="152" t="str">
        <f t="shared" si="0"/>
        <v>NO</v>
      </c>
      <c r="C14" s="29"/>
      <c r="D14" s="30"/>
      <c r="E14" s="22"/>
      <c r="F14" s="25"/>
      <c r="G14" s="62"/>
      <c r="H14" s="27"/>
      <c r="I14" s="96">
        <f t="shared" si="1"/>
        <v>0</v>
      </c>
    </row>
    <row r="15" spans="1:11" x14ac:dyDescent="0.3">
      <c r="A15" s="152" t="str">
        <f t="shared" si="0"/>
        <v>NO</v>
      </c>
      <c r="C15" s="29"/>
      <c r="D15" s="30"/>
      <c r="E15" s="22"/>
      <c r="F15" s="25"/>
      <c r="G15" s="62"/>
      <c r="H15" s="27"/>
      <c r="I15" s="96">
        <f t="shared" si="1"/>
        <v>0</v>
      </c>
    </row>
    <row r="16" spans="1:11" x14ac:dyDescent="0.3">
      <c r="A16" s="152" t="str">
        <f t="shared" si="0"/>
        <v>NO</v>
      </c>
      <c r="C16" s="29"/>
      <c r="D16" s="30"/>
      <c r="E16" s="22"/>
      <c r="F16" s="25"/>
      <c r="G16" s="62"/>
      <c r="H16" s="27"/>
      <c r="I16" s="96">
        <f t="shared" si="1"/>
        <v>0</v>
      </c>
      <c r="K16" s="132"/>
    </row>
    <row r="17" spans="1:9" x14ac:dyDescent="0.3">
      <c r="A17" s="152" t="str">
        <f t="shared" si="0"/>
        <v>NO</v>
      </c>
      <c r="C17" s="29"/>
      <c r="D17" s="30"/>
      <c r="E17" s="22"/>
      <c r="F17" s="25"/>
      <c r="G17" s="62"/>
      <c r="H17" s="27"/>
      <c r="I17" s="96">
        <f t="shared" si="1"/>
        <v>0</v>
      </c>
    </row>
    <row r="18" spans="1:9" x14ac:dyDescent="0.3">
      <c r="A18" s="152" t="str">
        <f t="shared" si="0"/>
        <v>NO</v>
      </c>
      <c r="C18" s="29"/>
      <c r="D18" s="30"/>
      <c r="E18" s="22"/>
      <c r="F18" s="25"/>
      <c r="G18" s="62"/>
      <c r="H18" s="27"/>
      <c r="I18" s="96">
        <f t="shared" si="1"/>
        <v>0</v>
      </c>
    </row>
    <row r="19" spans="1:9" x14ac:dyDescent="0.3">
      <c r="A19" s="152" t="str">
        <f t="shared" si="0"/>
        <v>NO</v>
      </c>
      <c r="C19" s="29"/>
      <c r="D19" s="30"/>
      <c r="E19" s="22"/>
      <c r="F19" s="25"/>
      <c r="G19" s="62"/>
      <c r="H19" s="27"/>
      <c r="I19" s="96">
        <f t="shared" si="1"/>
        <v>0</v>
      </c>
    </row>
    <row r="20" spans="1:9" x14ac:dyDescent="0.3">
      <c r="A20" s="152" t="str">
        <f t="shared" si="0"/>
        <v>NO</v>
      </c>
      <c r="C20" s="29"/>
      <c r="D20" s="30"/>
      <c r="E20" s="22"/>
      <c r="F20" s="25"/>
      <c r="G20" s="62"/>
      <c r="H20" s="27"/>
      <c r="I20" s="96">
        <f t="shared" si="1"/>
        <v>0</v>
      </c>
    </row>
    <row r="21" spans="1:9" x14ac:dyDescent="0.3">
      <c r="A21" s="152" t="str">
        <f t="shared" si="0"/>
        <v>NO</v>
      </c>
      <c r="C21" s="29"/>
      <c r="D21" s="30"/>
      <c r="E21" s="22"/>
      <c r="F21" s="25"/>
      <c r="G21" s="62"/>
      <c r="H21" s="27"/>
      <c r="I21" s="96">
        <f t="shared" si="1"/>
        <v>0</v>
      </c>
    </row>
    <row r="22" spans="1:9" x14ac:dyDescent="0.3">
      <c r="A22" s="152" t="str">
        <f t="shared" si="0"/>
        <v>NO</v>
      </c>
      <c r="C22" s="29"/>
      <c r="D22" s="30"/>
      <c r="E22" s="22"/>
      <c r="F22" s="25"/>
      <c r="G22" s="62"/>
      <c r="H22" s="27"/>
      <c r="I22" s="96">
        <f t="shared" si="1"/>
        <v>0</v>
      </c>
    </row>
    <row r="23" spans="1:9" x14ac:dyDescent="0.3">
      <c r="A23" s="152" t="str">
        <f t="shared" si="0"/>
        <v>NO</v>
      </c>
      <c r="C23" s="31"/>
      <c r="D23" s="32"/>
      <c r="E23" s="23"/>
      <c r="F23" s="26"/>
      <c r="G23" s="63"/>
      <c r="H23" s="28"/>
      <c r="I23" s="96">
        <f t="shared" si="1"/>
        <v>0</v>
      </c>
    </row>
    <row r="24" spans="1:9" ht="15" thickBot="1" x14ac:dyDescent="0.35">
      <c r="A24" s="152" t="str">
        <f t="shared" si="0"/>
        <v>NO</v>
      </c>
      <c r="C24" s="88"/>
      <c r="D24" s="89"/>
      <c r="E24" s="90"/>
      <c r="F24" s="91"/>
      <c r="G24" s="92"/>
      <c r="H24" s="94"/>
      <c r="I24" s="97">
        <f t="shared" si="1"/>
        <v>0</v>
      </c>
    </row>
    <row r="25" spans="1:9" ht="16.8" thickTop="1" thickBot="1" x14ac:dyDescent="0.35">
      <c r="A25" s="152" t="str">
        <f t="shared" si="0"/>
        <v>NO</v>
      </c>
      <c r="C25" s="251" t="s">
        <v>58</v>
      </c>
      <c r="D25" s="252"/>
      <c r="E25" s="252"/>
      <c r="F25" s="252"/>
      <c r="G25" s="252"/>
      <c r="H25" s="253"/>
      <c r="I25" s="101">
        <f>SUM(I7:I24)</f>
        <v>0</v>
      </c>
    </row>
    <row r="26" spans="1:9" ht="15" thickBot="1" x14ac:dyDescent="0.35">
      <c r="A26" s="152" t="str">
        <f>A45</f>
        <v>NO</v>
      </c>
      <c r="C26" s="42" t="s">
        <v>45</v>
      </c>
      <c r="D26" s="43" t="s">
        <v>46</v>
      </c>
      <c r="E26" s="43" t="str">
        <f>IF('!!COMPLETE FIRST!!'!$E$11="YES","","100% Annual Fringe Cost")</f>
        <v>100% Annual Fringe Cost</v>
      </c>
      <c r="F26" s="43"/>
      <c r="G26" s="43" t="str">
        <f>IF('!!COMPLETE FIRST!!'!$E$11="YES","Fringe Rate %","")</f>
        <v/>
      </c>
      <c r="H26" s="93"/>
      <c r="I26" s="95" t="s">
        <v>1</v>
      </c>
    </row>
    <row r="27" spans="1:9" x14ac:dyDescent="0.3">
      <c r="A27" s="152" t="str">
        <f>IF(I27&gt;0,"YES","NO")</f>
        <v>NO</v>
      </c>
      <c r="C27" s="186" t="str">
        <f t="shared" ref="C27:D44" si="2">IF(C7="","",C7)</f>
        <v/>
      </c>
      <c r="D27" s="187" t="str">
        <f t="shared" si="2"/>
        <v/>
      </c>
      <c r="E27" s="22"/>
      <c r="F27" s="84"/>
      <c r="G27" s="62"/>
      <c r="H27" s="85"/>
      <c r="I27" s="96">
        <f>IFERROR(ROUND(IF('!!COMPLETE FIRST!!'!$E$11="yes",(I7*G27),((E27/12)*G7)*H7),2),0)</f>
        <v>0</v>
      </c>
    </row>
    <row r="28" spans="1:9" x14ac:dyDescent="0.3">
      <c r="A28" s="152" t="str">
        <f t="shared" ref="A28:A46" si="3">IF(I28&gt;0,"YES","NO")</f>
        <v>NO</v>
      </c>
      <c r="C28" s="185" t="str">
        <f t="shared" si="2"/>
        <v/>
      </c>
      <c r="D28" s="188" t="str">
        <f t="shared" si="2"/>
        <v/>
      </c>
      <c r="E28" s="22"/>
      <c r="F28" s="84"/>
      <c r="G28" s="62"/>
      <c r="H28" s="85"/>
      <c r="I28" s="96">
        <f>IFERROR(ROUND(IF('!!COMPLETE FIRST!!'!$E$11="yes",(I8*G28),((E28/12)*G8)*H8),2),0)</f>
        <v>0</v>
      </c>
    </row>
    <row r="29" spans="1:9" x14ac:dyDescent="0.3">
      <c r="A29" s="152" t="str">
        <f t="shared" si="3"/>
        <v>NO</v>
      </c>
      <c r="C29" s="185" t="str">
        <f t="shared" si="2"/>
        <v/>
      </c>
      <c r="D29" s="188" t="str">
        <f t="shared" si="2"/>
        <v/>
      </c>
      <c r="E29" s="22"/>
      <c r="F29" s="84"/>
      <c r="G29" s="62"/>
      <c r="H29" s="85"/>
      <c r="I29" s="96">
        <f>IFERROR(ROUND(IF('!!COMPLETE FIRST!!'!$E$11="yes",(I9*G29),((E29/12)*G9)*H9),2),0)</f>
        <v>0</v>
      </c>
    </row>
    <row r="30" spans="1:9" x14ac:dyDescent="0.3">
      <c r="A30" s="152" t="str">
        <f t="shared" si="3"/>
        <v>NO</v>
      </c>
      <c r="C30" s="185" t="str">
        <f t="shared" si="2"/>
        <v/>
      </c>
      <c r="D30" s="188" t="str">
        <f t="shared" si="2"/>
        <v/>
      </c>
      <c r="E30" s="22"/>
      <c r="F30" s="84"/>
      <c r="G30" s="62"/>
      <c r="H30" s="85"/>
      <c r="I30" s="96">
        <f>IFERROR(ROUND(IF('!!COMPLETE FIRST!!'!$E$11="yes",(I10*G30),((E30/12)*G10)*H10),2),0)</f>
        <v>0</v>
      </c>
    </row>
    <row r="31" spans="1:9" x14ac:dyDescent="0.3">
      <c r="A31" s="152" t="str">
        <f t="shared" si="3"/>
        <v>NO</v>
      </c>
      <c r="C31" s="185" t="str">
        <f t="shared" si="2"/>
        <v/>
      </c>
      <c r="D31" s="188" t="str">
        <f t="shared" si="2"/>
        <v/>
      </c>
      <c r="E31" s="22"/>
      <c r="F31" s="84"/>
      <c r="G31" s="62"/>
      <c r="H31" s="85"/>
      <c r="I31" s="96">
        <f>IFERROR(ROUND(IF('!!COMPLETE FIRST!!'!$E$11="yes",(I11*G31),((E31/12)*G11)*H11),2),0)</f>
        <v>0</v>
      </c>
    </row>
    <row r="32" spans="1:9" x14ac:dyDescent="0.3">
      <c r="A32" s="152" t="str">
        <f t="shared" si="3"/>
        <v>NO</v>
      </c>
      <c r="C32" s="185" t="str">
        <f t="shared" si="2"/>
        <v/>
      </c>
      <c r="D32" s="188" t="str">
        <f t="shared" si="2"/>
        <v/>
      </c>
      <c r="E32" s="22"/>
      <c r="F32" s="84"/>
      <c r="G32" s="62"/>
      <c r="H32" s="85"/>
      <c r="I32" s="96">
        <f>IFERROR(ROUND(IF('!!COMPLETE FIRST!!'!$E$11="yes",(I12*G32),((E32/12)*G12)*H12),2),0)</f>
        <v>0</v>
      </c>
    </row>
    <row r="33" spans="1:9" x14ac:dyDescent="0.3">
      <c r="A33" s="152" t="str">
        <f t="shared" si="3"/>
        <v>NO</v>
      </c>
      <c r="C33" s="185" t="str">
        <f t="shared" si="2"/>
        <v/>
      </c>
      <c r="D33" s="188" t="str">
        <f t="shared" si="2"/>
        <v/>
      </c>
      <c r="E33" s="22"/>
      <c r="F33" s="84"/>
      <c r="G33" s="62"/>
      <c r="H33" s="85"/>
      <c r="I33" s="96">
        <f>IFERROR(ROUND(IF('!!COMPLETE FIRST!!'!$E$11="yes",(I13*G33),((E33/12)*G13)*H13),2),0)</f>
        <v>0</v>
      </c>
    </row>
    <row r="34" spans="1:9" x14ac:dyDescent="0.3">
      <c r="A34" s="152" t="str">
        <f t="shared" si="3"/>
        <v>NO</v>
      </c>
      <c r="C34" s="185" t="str">
        <f t="shared" si="2"/>
        <v/>
      </c>
      <c r="D34" s="188" t="str">
        <f t="shared" si="2"/>
        <v/>
      </c>
      <c r="E34" s="22"/>
      <c r="F34" s="84"/>
      <c r="G34" s="62"/>
      <c r="H34" s="85"/>
      <c r="I34" s="96">
        <f>IFERROR(ROUND(IF('!!COMPLETE FIRST!!'!$E$11="yes",(I14*G34),((E34/12)*G14)*H14),2),0)</f>
        <v>0</v>
      </c>
    </row>
    <row r="35" spans="1:9" x14ac:dyDescent="0.3">
      <c r="A35" s="152" t="str">
        <f t="shared" si="3"/>
        <v>NO</v>
      </c>
      <c r="C35" s="185" t="str">
        <f t="shared" si="2"/>
        <v/>
      </c>
      <c r="D35" s="188" t="str">
        <f t="shared" si="2"/>
        <v/>
      </c>
      <c r="E35" s="22"/>
      <c r="F35" s="84"/>
      <c r="G35" s="62"/>
      <c r="H35" s="85"/>
      <c r="I35" s="96">
        <f>IFERROR(ROUND(IF('!!COMPLETE FIRST!!'!$E$11="yes",(I15*G35),((E35/12)*G15)*H15),2),0)</f>
        <v>0</v>
      </c>
    </row>
    <row r="36" spans="1:9" x14ac:dyDescent="0.3">
      <c r="A36" s="152" t="str">
        <f t="shared" si="3"/>
        <v>NO</v>
      </c>
      <c r="C36" s="185" t="str">
        <f t="shared" si="2"/>
        <v/>
      </c>
      <c r="D36" s="188" t="str">
        <f t="shared" si="2"/>
        <v/>
      </c>
      <c r="E36" s="22"/>
      <c r="F36" s="84"/>
      <c r="G36" s="62"/>
      <c r="H36" s="85"/>
      <c r="I36" s="96">
        <f>IFERROR(ROUND(IF('!!COMPLETE FIRST!!'!$E$11="yes",(I16*G36),((E36/12)*G16)*H16),2),0)</f>
        <v>0</v>
      </c>
    </row>
    <row r="37" spans="1:9" x14ac:dyDescent="0.3">
      <c r="A37" s="152" t="str">
        <f t="shared" si="3"/>
        <v>NO</v>
      </c>
      <c r="C37" s="185" t="str">
        <f t="shared" si="2"/>
        <v/>
      </c>
      <c r="D37" s="188" t="str">
        <f t="shared" si="2"/>
        <v/>
      </c>
      <c r="E37" s="22"/>
      <c r="F37" s="84"/>
      <c r="G37" s="62"/>
      <c r="H37" s="85"/>
      <c r="I37" s="96">
        <f>IFERROR(ROUND(IF('!!COMPLETE FIRST!!'!$E$11="yes",(I17*G37),((E37/12)*G17)*H17),2),0)</f>
        <v>0</v>
      </c>
    </row>
    <row r="38" spans="1:9" x14ac:dyDescent="0.3">
      <c r="A38" s="152" t="str">
        <f t="shared" si="3"/>
        <v>NO</v>
      </c>
      <c r="C38" s="185" t="str">
        <f t="shared" si="2"/>
        <v/>
      </c>
      <c r="D38" s="188" t="str">
        <f t="shared" si="2"/>
        <v/>
      </c>
      <c r="E38" s="22"/>
      <c r="F38" s="84"/>
      <c r="G38" s="62"/>
      <c r="H38" s="85"/>
      <c r="I38" s="96">
        <f>IFERROR(ROUND(IF('!!COMPLETE FIRST!!'!$E$11="yes",(I18*G38),((E38/12)*G18)*H18),2),0)</f>
        <v>0</v>
      </c>
    </row>
    <row r="39" spans="1:9" x14ac:dyDescent="0.3">
      <c r="A39" s="152" t="str">
        <f t="shared" si="3"/>
        <v>NO</v>
      </c>
      <c r="C39" s="185" t="str">
        <f t="shared" si="2"/>
        <v/>
      </c>
      <c r="D39" s="188" t="str">
        <f t="shared" si="2"/>
        <v/>
      </c>
      <c r="E39" s="22"/>
      <c r="F39" s="84"/>
      <c r="G39" s="62"/>
      <c r="H39" s="85"/>
      <c r="I39" s="96">
        <f>IFERROR(ROUND(IF('!!COMPLETE FIRST!!'!$E$11="yes",(I19*G39),((E39/12)*G19)*H19),2),0)</f>
        <v>0</v>
      </c>
    </row>
    <row r="40" spans="1:9" x14ac:dyDescent="0.3">
      <c r="A40" s="152" t="str">
        <f t="shared" si="3"/>
        <v>NO</v>
      </c>
      <c r="C40" s="185" t="str">
        <f t="shared" si="2"/>
        <v/>
      </c>
      <c r="D40" s="188" t="str">
        <f t="shared" si="2"/>
        <v/>
      </c>
      <c r="E40" s="22"/>
      <c r="F40" s="84"/>
      <c r="G40" s="62"/>
      <c r="H40" s="85"/>
      <c r="I40" s="96">
        <f>IFERROR(ROUND(IF('!!COMPLETE FIRST!!'!$E$11="yes",(I20*G40),((E40/12)*G20)*H20),2),0)</f>
        <v>0</v>
      </c>
    </row>
    <row r="41" spans="1:9" x14ac:dyDescent="0.3">
      <c r="A41" s="152" t="str">
        <f t="shared" si="3"/>
        <v>NO</v>
      </c>
      <c r="C41" s="185" t="str">
        <f t="shared" si="2"/>
        <v/>
      </c>
      <c r="D41" s="188" t="str">
        <f t="shared" si="2"/>
        <v/>
      </c>
      <c r="E41" s="22"/>
      <c r="F41" s="84"/>
      <c r="G41" s="62"/>
      <c r="H41" s="85"/>
      <c r="I41" s="96">
        <f>IFERROR(ROUND(IF('!!COMPLETE FIRST!!'!$E$11="yes",(I21*G41),((E41/12)*G21)*H21),2),0)</f>
        <v>0</v>
      </c>
    </row>
    <row r="42" spans="1:9" x14ac:dyDescent="0.3">
      <c r="A42" s="152" t="str">
        <f t="shared" si="3"/>
        <v>NO</v>
      </c>
      <c r="C42" s="185" t="str">
        <f t="shared" si="2"/>
        <v/>
      </c>
      <c r="D42" s="188" t="str">
        <f t="shared" si="2"/>
        <v/>
      </c>
      <c r="E42" s="22"/>
      <c r="F42" s="84"/>
      <c r="G42" s="62"/>
      <c r="H42" s="85"/>
      <c r="I42" s="96">
        <f>IFERROR(ROUND(IF('!!COMPLETE FIRST!!'!$E$11="yes",(I22*G42),((E42/12)*G22)*H22),2),0)</f>
        <v>0</v>
      </c>
    </row>
    <row r="43" spans="1:9" x14ac:dyDescent="0.3">
      <c r="A43" s="152" t="str">
        <f t="shared" si="3"/>
        <v>NO</v>
      </c>
      <c r="C43" s="185" t="str">
        <f t="shared" si="2"/>
        <v/>
      </c>
      <c r="D43" s="188" t="str">
        <f t="shared" si="2"/>
        <v/>
      </c>
      <c r="E43" s="24"/>
      <c r="F43" s="86"/>
      <c r="G43" s="198"/>
      <c r="H43" s="87"/>
      <c r="I43" s="96">
        <f>IFERROR(ROUND(IF('!!COMPLETE FIRST!!'!$E$11="yes",(I23*G43),((E43/12)*G23)*H23),2),0)</f>
        <v>0</v>
      </c>
    </row>
    <row r="44" spans="1:9" ht="15" thickBot="1" x14ac:dyDescent="0.35">
      <c r="A44" s="152" t="str">
        <f t="shared" si="3"/>
        <v>NO</v>
      </c>
      <c r="C44" s="189" t="str">
        <f t="shared" si="2"/>
        <v/>
      </c>
      <c r="D44" s="190" t="str">
        <f t="shared" si="2"/>
        <v/>
      </c>
      <c r="E44" s="147"/>
      <c r="F44" s="148"/>
      <c r="G44" s="199"/>
      <c r="H44" s="149"/>
      <c r="I44" s="96">
        <f>IFERROR(ROUND(IF('!!COMPLETE FIRST!!'!$E$11="yes",(I24*G44),((E44/12)*G24)*H24),2),0)</f>
        <v>0</v>
      </c>
    </row>
    <row r="45" spans="1:9" ht="16.2" thickTop="1" x14ac:dyDescent="0.3">
      <c r="A45" s="152" t="str">
        <f t="shared" si="3"/>
        <v>NO</v>
      </c>
      <c r="C45" s="254" t="s">
        <v>59</v>
      </c>
      <c r="D45" s="255"/>
      <c r="E45" s="255"/>
      <c r="F45" s="255"/>
      <c r="G45" s="255"/>
      <c r="H45" s="256"/>
      <c r="I45" s="102">
        <f>SUM(I27:I44)</f>
        <v>0</v>
      </c>
    </row>
    <row r="46" spans="1:9" ht="16.2" thickBot="1" x14ac:dyDescent="0.35">
      <c r="A46" s="152" t="str">
        <f t="shared" si="3"/>
        <v>NO</v>
      </c>
      <c r="C46" s="257" t="s">
        <v>61</v>
      </c>
      <c r="D46" s="258"/>
      <c r="E46" s="258"/>
      <c r="F46" s="258"/>
      <c r="G46" s="258"/>
      <c r="H46" s="258"/>
      <c r="I46" s="103">
        <f>SUM(I45,I25)</f>
        <v>0</v>
      </c>
    </row>
    <row r="47" spans="1:9" ht="15" thickBot="1" x14ac:dyDescent="0.35">
      <c r="A47" s="152" t="str">
        <f>A58</f>
        <v>NO</v>
      </c>
      <c r="C47" s="44" t="s">
        <v>63</v>
      </c>
      <c r="D47" s="70" t="s">
        <v>78</v>
      </c>
      <c r="E47" s="261" t="s">
        <v>79</v>
      </c>
      <c r="F47" s="262"/>
      <c r="G47" s="262"/>
      <c r="H47" s="262"/>
      <c r="I47" s="95" t="s">
        <v>1</v>
      </c>
    </row>
    <row r="48" spans="1:9" x14ac:dyDescent="0.3">
      <c r="A48" s="152" t="str">
        <f t="shared" ref="A48:A72" si="4">IF(I48&gt;0,"YES","NO")</f>
        <v>NO</v>
      </c>
      <c r="C48" s="3"/>
      <c r="D48" s="66">
        <v>0</v>
      </c>
      <c r="E48" s="263"/>
      <c r="F48" s="264"/>
      <c r="G48" s="264"/>
      <c r="H48" s="264"/>
      <c r="I48" s="96">
        <f>D48</f>
        <v>0</v>
      </c>
    </row>
    <row r="49" spans="1:9" x14ac:dyDescent="0.3">
      <c r="A49" s="152" t="str">
        <f t="shared" si="4"/>
        <v>NO</v>
      </c>
      <c r="C49" s="4"/>
      <c r="D49" s="67">
        <v>0</v>
      </c>
      <c r="E49" s="259"/>
      <c r="F49" s="260"/>
      <c r="G49" s="260"/>
      <c r="H49" s="260"/>
      <c r="I49" s="96">
        <f t="shared" ref="I49:I57" si="5">D49</f>
        <v>0</v>
      </c>
    </row>
    <row r="50" spans="1:9" x14ac:dyDescent="0.3">
      <c r="A50" s="152" t="str">
        <f t="shared" si="4"/>
        <v>NO</v>
      </c>
      <c r="C50" s="45"/>
      <c r="D50" s="68">
        <v>0</v>
      </c>
      <c r="E50" s="259"/>
      <c r="F50" s="260"/>
      <c r="G50" s="260"/>
      <c r="H50" s="260"/>
      <c r="I50" s="98">
        <f t="shared" si="5"/>
        <v>0</v>
      </c>
    </row>
    <row r="51" spans="1:9" x14ac:dyDescent="0.3">
      <c r="A51" s="152" t="str">
        <f t="shared" si="4"/>
        <v>NO</v>
      </c>
      <c r="C51" s="3"/>
      <c r="D51" s="66">
        <v>0</v>
      </c>
      <c r="E51" s="259"/>
      <c r="F51" s="260"/>
      <c r="G51" s="260"/>
      <c r="H51" s="260"/>
      <c r="I51" s="96">
        <f t="shared" si="5"/>
        <v>0</v>
      </c>
    </row>
    <row r="52" spans="1:9" x14ac:dyDescent="0.3">
      <c r="A52" s="152" t="str">
        <f t="shared" si="4"/>
        <v>NO</v>
      </c>
      <c r="C52" s="45"/>
      <c r="D52" s="64">
        <v>0</v>
      </c>
      <c r="E52" s="259"/>
      <c r="F52" s="260"/>
      <c r="G52" s="260"/>
      <c r="H52" s="260"/>
      <c r="I52" s="98">
        <f t="shared" si="5"/>
        <v>0</v>
      </c>
    </row>
    <row r="53" spans="1:9" x14ac:dyDescent="0.3">
      <c r="A53" s="152" t="str">
        <f t="shared" si="4"/>
        <v>NO</v>
      </c>
      <c r="C53" s="45"/>
      <c r="D53" s="64">
        <v>0</v>
      </c>
      <c r="E53" s="259"/>
      <c r="F53" s="260"/>
      <c r="G53" s="260"/>
      <c r="H53" s="260"/>
      <c r="I53" s="98">
        <f t="shared" si="5"/>
        <v>0</v>
      </c>
    </row>
    <row r="54" spans="1:9" x14ac:dyDescent="0.3">
      <c r="A54" s="152" t="str">
        <f t="shared" si="4"/>
        <v>NO</v>
      </c>
      <c r="C54" s="45"/>
      <c r="D54" s="64">
        <v>0</v>
      </c>
      <c r="E54" s="259"/>
      <c r="F54" s="260"/>
      <c r="G54" s="260"/>
      <c r="H54" s="260"/>
      <c r="I54" s="98">
        <f t="shared" si="5"/>
        <v>0</v>
      </c>
    </row>
    <row r="55" spans="1:9" x14ac:dyDescent="0.3">
      <c r="A55" s="152" t="str">
        <f t="shared" si="4"/>
        <v>NO</v>
      </c>
      <c r="C55" s="45"/>
      <c r="D55" s="64">
        <v>0</v>
      </c>
      <c r="E55" s="259"/>
      <c r="F55" s="260"/>
      <c r="G55" s="260"/>
      <c r="H55" s="260"/>
      <c r="I55" s="98">
        <f t="shared" si="5"/>
        <v>0</v>
      </c>
    </row>
    <row r="56" spans="1:9" x14ac:dyDescent="0.3">
      <c r="A56" s="152" t="str">
        <f t="shared" si="4"/>
        <v>NO</v>
      </c>
      <c r="C56" s="47"/>
      <c r="D56" s="65">
        <v>0</v>
      </c>
      <c r="E56" s="273"/>
      <c r="F56" s="274"/>
      <c r="G56" s="274"/>
      <c r="H56" s="274"/>
      <c r="I56" s="98">
        <f t="shared" si="5"/>
        <v>0</v>
      </c>
    </row>
    <row r="57" spans="1:9" ht="15" thickBot="1" x14ac:dyDescent="0.35">
      <c r="A57" s="152" t="str">
        <f t="shared" si="4"/>
        <v>NO</v>
      </c>
      <c r="C57" s="150"/>
      <c r="D57" s="90">
        <v>0</v>
      </c>
      <c r="E57" s="275"/>
      <c r="F57" s="276"/>
      <c r="G57" s="276"/>
      <c r="H57" s="276"/>
      <c r="I57" s="99">
        <f t="shared" si="5"/>
        <v>0</v>
      </c>
    </row>
    <row r="58" spans="1:9" ht="16.8" thickTop="1" thickBot="1" x14ac:dyDescent="0.35">
      <c r="A58" s="152" t="str">
        <f t="shared" si="4"/>
        <v>NO</v>
      </c>
      <c r="C58" s="254" t="s">
        <v>64</v>
      </c>
      <c r="D58" s="255"/>
      <c r="E58" s="255"/>
      <c r="F58" s="255"/>
      <c r="G58" s="255"/>
      <c r="H58" s="256"/>
      <c r="I58" s="107">
        <f>SUM(I48:I57)</f>
        <v>0</v>
      </c>
    </row>
    <row r="59" spans="1:9" ht="18.600000000000001" thickBot="1" x14ac:dyDescent="0.35">
      <c r="A59" s="152" t="str">
        <f>A71</f>
        <v>NO</v>
      </c>
      <c r="C59" s="232" t="s">
        <v>100</v>
      </c>
      <c r="D59" s="233"/>
      <c r="E59" s="233"/>
      <c r="F59" s="233"/>
      <c r="G59" s="233"/>
      <c r="H59" s="233"/>
      <c r="I59" s="248"/>
    </row>
    <row r="60" spans="1:9" ht="15" thickBot="1" x14ac:dyDescent="0.35">
      <c r="A60" s="152" t="str">
        <f>A71</f>
        <v>NO</v>
      </c>
      <c r="C60" s="44" t="s">
        <v>109</v>
      </c>
      <c r="D60" s="70" t="s">
        <v>78</v>
      </c>
      <c r="E60" s="261" t="s">
        <v>79</v>
      </c>
      <c r="F60" s="262"/>
      <c r="G60" s="262"/>
      <c r="H60" s="262"/>
      <c r="I60" s="100"/>
    </row>
    <row r="61" spans="1:9" x14ac:dyDescent="0.3">
      <c r="A61" s="152" t="str">
        <f t="shared" si="4"/>
        <v>NO</v>
      </c>
      <c r="C61" s="3"/>
      <c r="D61" s="66">
        <v>0</v>
      </c>
      <c r="E61" s="263"/>
      <c r="F61" s="264"/>
      <c r="G61" s="264"/>
      <c r="H61" s="264"/>
      <c r="I61" s="96">
        <f>D61</f>
        <v>0</v>
      </c>
    </row>
    <row r="62" spans="1:9" x14ac:dyDescent="0.3">
      <c r="A62" s="152" t="str">
        <f t="shared" si="4"/>
        <v>NO</v>
      </c>
      <c r="C62" s="4"/>
      <c r="D62" s="67">
        <v>0</v>
      </c>
      <c r="E62" s="259"/>
      <c r="F62" s="260"/>
      <c r="G62" s="260"/>
      <c r="H62" s="260"/>
      <c r="I62" s="96">
        <f t="shared" ref="I62:I70" si="6">D62</f>
        <v>0</v>
      </c>
    </row>
    <row r="63" spans="1:9" x14ac:dyDescent="0.3">
      <c r="A63" s="152" t="str">
        <f t="shared" si="4"/>
        <v>NO</v>
      </c>
      <c r="C63" s="45"/>
      <c r="D63" s="68">
        <v>0</v>
      </c>
      <c r="E63" s="259"/>
      <c r="F63" s="260"/>
      <c r="G63" s="260"/>
      <c r="H63" s="260"/>
      <c r="I63" s="98">
        <f t="shared" si="6"/>
        <v>0</v>
      </c>
    </row>
    <row r="64" spans="1:9" x14ac:dyDescent="0.3">
      <c r="A64" s="152" t="str">
        <f t="shared" si="4"/>
        <v>NO</v>
      </c>
      <c r="C64" s="3"/>
      <c r="D64" s="66">
        <v>0</v>
      </c>
      <c r="E64" s="259"/>
      <c r="F64" s="260"/>
      <c r="G64" s="260"/>
      <c r="H64" s="260"/>
      <c r="I64" s="96">
        <f t="shared" si="6"/>
        <v>0</v>
      </c>
    </row>
    <row r="65" spans="1:9" x14ac:dyDescent="0.3">
      <c r="A65" s="152" t="str">
        <f t="shared" si="4"/>
        <v>NO</v>
      </c>
      <c r="C65" s="45"/>
      <c r="D65" s="64">
        <v>0</v>
      </c>
      <c r="E65" s="259"/>
      <c r="F65" s="260"/>
      <c r="G65" s="260"/>
      <c r="H65" s="260"/>
      <c r="I65" s="98">
        <f t="shared" si="6"/>
        <v>0</v>
      </c>
    </row>
    <row r="66" spans="1:9" x14ac:dyDescent="0.3">
      <c r="A66" s="152" t="str">
        <f t="shared" si="4"/>
        <v>NO</v>
      </c>
      <c r="C66" s="45"/>
      <c r="D66" s="64">
        <v>0</v>
      </c>
      <c r="E66" s="259"/>
      <c r="F66" s="260"/>
      <c r="G66" s="260"/>
      <c r="H66" s="260"/>
      <c r="I66" s="98">
        <f t="shared" si="6"/>
        <v>0</v>
      </c>
    </row>
    <row r="67" spans="1:9" x14ac:dyDescent="0.3">
      <c r="A67" s="152" t="str">
        <f t="shared" si="4"/>
        <v>NO</v>
      </c>
      <c r="C67" s="45"/>
      <c r="D67" s="64">
        <v>0</v>
      </c>
      <c r="E67" s="259"/>
      <c r="F67" s="260"/>
      <c r="G67" s="260"/>
      <c r="H67" s="260"/>
      <c r="I67" s="98">
        <f t="shared" si="6"/>
        <v>0</v>
      </c>
    </row>
    <row r="68" spans="1:9" x14ac:dyDescent="0.3">
      <c r="A68" s="152" t="str">
        <f t="shared" si="4"/>
        <v>NO</v>
      </c>
      <c r="C68" s="45"/>
      <c r="D68" s="64">
        <v>0</v>
      </c>
      <c r="E68" s="259"/>
      <c r="F68" s="260"/>
      <c r="G68" s="260"/>
      <c r="H68" s="260"/>
      <c r="I68" s="98">
        <f t="shared" si="6"/>
        <v>0</v>
      </c>
    </row>
    <row r="69" spans="1:9" x14ac:dyDescent="0.3">
      <c r="A69" s="152" t="str">
        <f t="shared" si="4"/>
        <v>NO</v>
      </c>
      <c r="C69" s="47"/>
      <c r="D69" s="65">
        <v>0</v>
      </c>
      <c r="E69" s="273"/>
      <c r="F69" s="274"/>
      <c r="G69" s="274"/>
      <c r="H69" s="274"/>
      <c r="I69" s="98">
        <f t="shared" si="6"/>
        <v>0</v>
      </c>
    </row>
    <row r="70" spans="1:9" ht="15" thickBot="1" x14ac:dyDescent="0.35">
      <c r="A70" s="152" t="str">
        <f t="shared" si="4"/>
        <v>NO</v>
      </c>
      <c r="C70" s="150"/>
      <c r="D70" s="90">
        <v>0</v>
      </c>
      <c r="E70" s="275"/>
      <c r="F70" s="276"/>
      <c r="G70" s="276"/>
      <c r="H70" s="276"/>
      <c r="I70" s="99">
        <f t="shared" si="6"/>
        <v>0</v>
      </c>
    </row>
    <row r="71" spans="1:9" ht="16.2" thickTop="1" x14ac:dyDescent="0.3">
      <c r="A71" s="152" t="str">
        <f t="shared" si="4"/>
        <v>NO</v>
      </c>
      <c r="C71" s="254" t="s">
        <v>101</v>
      </c>
      <c r="D71" s="255"/>
      <c r="E71" s="255"/>
      <c r="F71" s="255"/>
      <c r="G71" s="255"/>
      <c r="H71" s="256"/>
      <c r="I71" s="107">
        <f>SUM(I61:I70)</f>
        <v>0</v>
      </c>
    </row>
    <row r="72" spans="1:9" ht="16.2" thickBot="1" x14ac:dyDescent="0.35">
      <c r="A72" s="152" t="str">
        <f t="shared" si="4"/>
        <v>NO</v>
      </c>
      <c r="C72" s="257" t="s">
        <v>102</v>
      </c>
      <c r="D72" s="258"/>
      <c r="E72" s="258"/>
      <c r="F72" s="258"/>
      <c r="G72" s="258"/>
      <c r="H72" s="258"/>
      <c r="I72" s="108">
        <f>SUM(I71,I58,I46)</f>
        <v>0</v>
      </c>
    </row>
    <row r="73" spans="1:9" ht="18.600000000000001" thickBot="1" x14ac:dyDescent="0.35">
      <c r="A73" s="152"/>
      <c r="C73" s="232" t="s">
        <v>103</v>
      </c>
      <c r="D73" s="233"/>
      <c r="E73" s="233"/>
      <c r="F73" s="233"/>
      <c r="G73" s="233"/>
      <c r="H73" s="233"/>
      <c r="I73" s="248"/>
    </row>
    <row r="74" spans="1:9" x14ac:dyDescent="0.3">
      <c r="A74" s="152"/>
      <c r="C74" s="279" t="str">
        <f>IF('!!COMPLETE FIRST!!'!F5=KEY!G2,KEY!G39,IF('!!COMPLETE FIRST!!'!F5=KEY!G3,KEY!G41,IF('!!COMPLETE FIRST!!'!F5=KEY!G4,KEY!G40,IF('!!COMPLETE FIRST!!'!F5=KEY!G5,KEY!G42,""))))</f>
        <v/>
      </c>
      <c r="D74" s="280"/>
      <c r="E74" s="280"/>
      <c r="F74" s="280"/>
      <c r="G74" s="280"/>
      <c r="H74" s="280"/>
      <c r="I74" s="281"/>
    </row>
    <row r="75" spans="1:9" x14ac:dyDescent="0.3">
      <c r="A75" s="152"/>
      <c r="C75" s="282"/>
      <c r="D75" s="283"/>
      <c r="E75" s="283"/>
      <c r="F75" s="283"/>
      <c r="G75" s="283"/>
      <c r="H75" s="283"/>
      <c r="I75" s="284"/>
    </row>
    <row r="76" spans="1:9" x14ac:dyDescent="0.3">
      <c r="A76" s="152"/>
      <c r="C76" s="282"/>
      <c r="D76" s="283"/>
      <c r="E76" s="283"/>
      <c r="F76" s="283"/>
      <c r="G76" s="283"/>
      <c r="H76" s="283"/>
      <c r="I76" s="284"/>
    </row>
    <row r="77" spans="1:9" ht="15" thickBot="1" x14ac:dyDescent="0.35">
      <c r="A77" s="152"/>
      <c r="C77" s="285"/>
      <c r="D77" s="286"/>
      <c r="E77" s="286"/>
      <c r="F77" s="286"/>
      <c r="G77" s="286"/>
      <c r="H77" s="286"/>
      <c r="I77" s="287"/>
    </row>
    <row r="78" spans="1:9" ht="15" thickBot="1" x14ac:dyDescent="0.35">
      <c r="A78" s="152" t="str">
        <f>IF(I84&gt;0,"YES","NO")</f>
        <v>NO</v>
      </c>
      <c r="C78" s="42" t="s">
        <v>111</v>
      </c>
      <c r="D78" s="43" t="s">
        <v>46</v>
      </c>
      <c r="E78" s="43" t="s">
        <v>44</v>
      </c>
      <c r="F78" s="43" t="s">
        <v>67</v>
      </c>
      <c r="G78" s="43" t="s">
        <v>68</v>
      </c>
      <c r="H78" s="93" t="s">
        <v>43</v>
      </c>
      <c r="I78" s="109" t="s">
        <v>1</v>
      </c>
    </row>
    <row r="79" spans="1:9" x14ac:dyDescent="0.3">
      <c r="A79" s="152" t="str">
        <f t="shared" ref="A79:A84" si="7">IF(I79&gt;0,"YES","NO")</f>
        <v>NO</v>
      </c>
      <c r="C79" s="1"/>
      <c r="D79" s="2"/>
      <c r="E79" s="22"/>
      <c r="F79" s="25"/>
      <c r="G79" s="62"/>
      <c r="H79" s="27"/>
      <c r="I79" s="96">
        <f>ROUND((IFERROR(((E79/12)*G79)*H79,0)),2)</f>
        <v>0</v>
      </c>
    </row>
    <row r="80" spans="1:9" x14ac:dyDescent="0.3">
      <c r="A80" s="152" t="str">
        <f t="shared" si="7"/>
        <v>NO</v>
      </c>
      <c r="C80" s="1"/>
      <c r="D80" s="2"/>
      <c r="E80" s="22"/>
      <c r="F80" s="72"/>
      <c r="G80" s="71"/>
      <c r="H80" s="27"/>
      <c r="I80" s="96">
        <f>ROUND((IFERROR(((E80/12)*G80)*H80,0)),2)</f>
        <v>0</v>
      </c>
    </row>
    <row r="81" spans="1:9" x14ac:dyDescent="0.3">
      <c r="A81" s="152" t="str">
        <f t="shared" si="7"/>
        <v>NO</v>
      </c>
      <c r="C81" s="1"/>
      <c r="D81" s="2"/>
      <c r="E81" s="22"/>
      <c r="F81" s="72"/>
      <c r="G81" s="71"/>
      <c r="H81" s="27"/>
      <c r="I81" s="96">
        <f>ROUND((IFERROR(((E81/12)*G81)*H81,0)),2)</f>
        <v>0</v>
      </c>
    </row>
    <row r="82" spans="1:9" x14ac:dyDescent="0.3">
      <c r="A82" s="152" t="str">
        <f t="shared" si="7"/>
        <v>NO</v>
      </c>
      <c r="C82" s="1"/>
      <c r="D82" s="2"/>
      <c r="E82" s="22"/>
      <c r="F82" s="72"/>
      <c r="G82" s="71"/>
      <c r="H82" s="27"/>
      <c r="I82" s="96">
        <f>ROUND((IFERROR(((E82/12)*G82)*H82,0)),2)</f>
        <v>0</v>
      </c>
    </row>
    <row r="83" spans="1:9" ht="15" thickBot="1" x14ac:dyDescent="0.35">
      <c r="A83" s="152" t="str">
        <f t="shared" si="7"/>
        <v>NO</v>
      </c>
      <c r="C83" s="1"/>
      <c r="D83" s="2"/>
      <c r="E83" s="22"/>
      <c r="F83" s="72"/>
      <c r="G83" s="71"/>
      <c r="H83" s="27"/>
      <c r="I83" s="96">
        <f>ROUND((IFERROR(((E83/12)*G83)*H83,0)),2)</f>
        <v>0</v>
      </c>
    </row>
    <row r="84" spans="1:9" ht="16.8" thickTop="1" thickBot="1" x14ac:dyDescent="0.35">
      <c r="A84" s="152" t="str">
        <f t="shared" si="7"/>
        <v>NO</v>
      </c>
      <c r="C84" s="251" t="s">
        <v>90</v>
      </c>
      <c r="D84" s="252"/>
      <c r="E84" s="252"/>
      <c r="F84" s="252"/>
      <c r="G84" s="252"/>
      <c r="H84" s="253"/>
      <c r="I84" s="172">
        <f>SUM(I79:I83)</f>
        <v>0</v>
      </c>
    </row>
    <row r="85" spans="1:9" ht="15" thickBot="1" x14ac:dyDescent="0.35">
      <c r="A85" s="152" t="str">
        <f>IF(I91&gt;0,"YES","NO")</f>
        <v>NO</v>
      </c>
      <c r="C85" s="42" t="s">
        <v>111</v>
      </c>
      <c r="D85" s="43" t="s">
        <v>46</v>
      </c>
      <c r="E85" s="43" t="str">
        <f>IF('!!COMPLETE FIRST!!'!$E$11="YES","","100% Annual Fringe Cost")</f>
        <v>100% Annual Fringe Cost</v>
      </c>
      <c r="F85" s="43"/>
      <c r="G85" s="43" t="str">
        <f>IF('!!COMPLETE FIRST!!'!$E$11="YES","Fringe Rate %","")</f>
        <v/>
      </c>
      <c r="H85" s="93"/>
      <c r="I85" s="95" t="s">
        <v>1</v>
      </c>
    </row>
    <row r="86" spans="1:9" x14ac:dyDescent="0.3">
      <c r="A86" s="152" t="str">
        <f t="shared" ref="A86:A91" si="8">IF(I86&gt;0,"YES","NO")</f>
        <v>NO</v>
      </c>
      <c r="C86" s="191" t="str">
        <f t="shared" ref="C86:D90" si="9">IF(C79="","",C79)</f>
        <v/>
      </c>
      <c r="D86" s="192" t="str">
        <f t="shared" si="9"/>
        <v/>
      </c>
      <c r="E86" s="22"/>
      <c r="F86" s="84"/>
      <c r="G86" s="62"/>
      <c r="H86" s="85"/>
      <c r="I86" s="96">
        <f>IFERROR(ROUND(IF('!!COMPLETE FIRST!!'!$E$11="yes",(I79*G86),((E86/12)*G79)*H79),2),0)</f>
        <v>0</v>
      </c>
    </row>
    <row r="87" spans="1:9" x14ac:dyDescent="0.3">
      <c r="A87" s="152" t="str">
        <f t="shared" si="8"/>
        <v>NO</v>
      </c>
      <c r="C87" s="83" t="str">
        <f t="shared" si="9"/>
        <v/>
      </c>
      <c r="D87" s="193" t="str">
        <f t="shared" si="9"/>
        <v/>
      </c>
      <c r="E87" s="22"/>
      <c r="F87" s="84"/>
      <c r="G87" s="62"/>
      <c r="H87" s="85"/>
      <c r="I87" s="96">
        <f>IFERROR(ROUND(IF('!!COMPLETE FIRST!!'!$E$11="yes",(I80*G87),((E87/12)*G80)*H80),2),0)</f>
        <v>0</v>
      </c>
    </row>
    <row r="88" spans="1:9" x14ac:dyDescent="0.3">
      <c r="A88" s="152" t="str">
        <f t="shared" si="8"/>
        <v>NO</v>
      </c>
      <c r="C88" s="83" t="str">
        <f t="shared" si="9"/>
        <v/>
      </c>
      <c r="D88" s="193" t="str">
        <f t="shared" si="9"/>
        <v/>
      </c>
      <c r="E88" s="22"/>
      <c r="F88" s="84"/>
      <c r="G88" s="62"/>
      <c r="H88" s="85"/>
      <c r="I88" s="96">
        <f>IFERROR(ROUND(IF('!!COMPLETE FIRST!!'!$E$11="yes",(I81*G88),((E88/12)*G81)*H81),2),0)</f>
        <v>0</v>
      </c>
    </row>
    <row r="89" spans="1:9" x14ac:dyDescent="0.3">
      <c r="A89" s="152" t="str">
        <f t="shared" si="8"/>
        <v>NO</v>
      </c>
      <c r="C89" s="83" t="str">
        <f t="shared" si="9"/>
        <v/>
      </c>
      <c r="D89" s="193" t="str">
        <f t="shared" si="9"/>
        <v/>
      </c>
      <c r="E89" s="22"/>
      <c r="F89" s="84"/>
      <c r="G89" s="62"/>
      <c r="H89" s="85"/>
      <c r="I89" s="96">
        <f>IFERROR(ROUND(IF('!!COMPLETE FIRST!!'!$E$11="yes",(I82*G89),((E89/12)*G82)*H82),2),0)</f>
        <v>0</v>
      </c>
    </row>
    <row r="90" spans="1:9" ht="15" thickBot="1" x14ac:dyDescent="0.35">
      <c r="A90" s="152" t="str">
        <f t="shared" si="8"/>
        <v>NO</v>
      </c>
      <c r="C90" s="194" t="str">
        <f t="shared" si="9"/>
        <v/>
      </c>
      <c r="D90" s="195" t="str">
        <f t="shared" si="9"/>
        <v/>
      </c>
      <c r="E90" s="22"/>
      <c r="F90" s="84"/>
      <c r="G90" s="62"/>
      <c r="H90" s="85"/>
      <c r="I90" s="96">
        <f>IFERROR(ROUND(IF('!!COMPLETE FIRST!!'!$E$11="yes",(I83*G90),((E90/12)*G83)*H83),2),0)</f>
        <v>0</v>
      </c>
    </row>
    <row r="91" spans="1:9" ht="16.8" thickTop="1" thickBot="1" x14ac:dyDescent="0.35">
      <c r="A91" s="152" t="str">
        <f t="shared" si="8"/>
        <v>NO</v>
      </c>
      <c r="C91" s="251" t="s">
        <v>91</v>
      </c>
      <c r="D91" s="252"/>
      <c r="E91" s="252"/>
      <c r="F91" s="252"/>
      <c r="G91" s="252"/>
      <c r="H91" s="253"/>
      <c r="I91" s="172">
        <f>SUM(I86:I90)</f>
        <v>0</v>
      </c>
    </row>
    <row r="92" spans="1:9" ht="15" thickBot="1" x14ac:dyDescent="0.35">
      <c r="A92" s="152" t="str">
        <f>IF(I104&gt;0,"YES","NO")</f>
        <v>NO</v>
      </c>
      <c r="C92" s="42" t="s">
        <v>62</v>
      </c>
      <c r="D92" s="43" t="s">
        <v>78</v>
      </c>
      <c r="E92" s="277" t="s">
        <v>82</v>
      </c>
      <c r="F92" s="278"/>
      <c r="G92" s="278"/>
      <c r="H92" s="278"/>
      <c r="I92" s="109"/>
    </row>
    <row r="93" spans="1:9" x14ac:dyDescent="0.3">
      <c r="A93" s="152" t="str">
        <f t="shared" ref="A93:A105" si="10">IF(I93&gt;0,"YES","NO")</f>
        <v>NO</v>
      </c>
      <c r="C93" s="1"/>
      <c r="D93" s="74">
        <v>0</v>
      </c>
      <c r="E93" s="290"/>
      <c r="F93" s="291"/>
      <c r="G93" s="291"/>
      <c r="H93" s="291"/>
      <c r="I93" s="96">
        <f>D93</f>
        <v>0</v>
      </c>
    </row>
    <row r="94" spans="1:9" x14ac:dyDescent="0.3">
      <c r="A94" s="152" t="str">
        <f t="shared" si="10"/>
        <v>NO</v>
      </c>
      <c r="C94" s="1"/>
      <c r="D94" s="74">
        <v>0</v>
      </c>
      <c r="E94" s="288"/>
      <c r="F94" s="289"/>
      <c r="G94" s="289"/>
      <c r="H94" s="289"/>
      <c r="I94" s="96">
        <f t="shared" ref="I94:I102" si="11">D94</f>
        <v>0</v>
      </c>
    </row>
    <row r="95" spans="1:9" x14ac:dyDescent="0.3">
      <c r="A95" s="152" t="str">
        <f t="shared" si="10"/>
        <v>NO</v>
      </c>
      <c r="C95" s="1"/>
      <c r="D95" s="74">
        <v>0</v>
      </c>
      <c r="E95" s="288"/>
      <c r="F95" s="289"/>
      <c r="G95" s="289"/>
      <c r="H95" s="289"/>
      <c r="I95" s="96">
        <f t="shared" si="11"/>
        <v>0</v>
      </c>
    </row>
    <row r="96" spans="1:9" x14ac:dyDescent="0.3">
      <c r="A96" s="152" t="str">
        <f t="shared" si="10"/>
        <v>NO</v>
      </c>
      <c r="C96" s="1"/>
      <c r="D96" s="74">
        <v>0</v>
      </c>
      <c r="E96" s="288"/>
      <c r="F96" s="289"/>
      <c r="G96" s="289"/>
      <c r="H96" s="289"/>
      <c r="I96" s="96">
        <f t="shared" si="11"/>
        <v>0</v>
      </c>
    </row>
    <row r="97" spans="1:12" x14ac:dyDescent="0.3">
      <c r="A97" s="152" t="str">
        <f t="shared" si="10"/>
        <v>NO</v>
      </c>
      <c r="C97" s="1"/>
      <c r="D97" s="74">
        <v>0</v>
      </c>
      <c r="E97" s="288"/>
      <c r="F97" s="289"/>
      <c r="G97" s="289"/>
      <c r="H97" s="289"/>
      <c r="I97" s="96">
        <f t="shared" si="11"/>
        <v>0</v>
      </c>
    </row>
    <row r="98" spans="1:12" x14ac:dyDescent="0.3">
      <c r="A98" s="152" t="str">
        <f t="shared" si="10"/>
        <v>NO</v>
      </c>
      <c r="C98" s="1"/>
      <c r="D98" s="74">
        <v>0</v>
      </c>
      <c r="E98" s="288"/>
      <c r="F98" s="289"/>
      <c r="G98" s="289"/>
      <c r="H98" s="289"/>
      <c r="I98" s="96">
        <f t="shared" si="11"/>
        <v>0</v>
      </c>
    </row>
    <row r="99" spans="1:12" x14ac:dyDescent="0.3">
      <c r="A99" s="152" t="str">
        <f t="shared" si="10"/>
        <v>NO</v>
      </c>
      <c r="C99" s="1"/>
      <c r="D99" s="74">
        <v>0</v>
      </c>
      <c r="E99" s="288"/>
      <c r="F99" s="289"/>
      <c r="G99" s="289"/>
      <c r="H99" s="289"/>
      <c r="I99" s="96">
        <f t="shared" si="11"/>
        <v>0</v>
      </c>
    </row>
    <row r="100" spans="1:12" x14ac:dyDescent="0.3">
      <c r="A100" s="152" t="str">
        <f t="shared" si="10"/>
        <v>NO</v>
      </c>
      <c r="C100" s="1"/>
      <c r="D100" s="74">
        <v>0</v>
      </c>
      <c r="E100" s="288"/>
      <c r="F100" s="289"/>
      <c r="G100" s="289"/>
      <c r="H100" s="289"/>
      <c r="I100" s="96">
        <f t="shared" si="11"/>
        <v>0</v>
      </c>
    </row>
    <row r="101" spans="1:12" x14ac:dyDescent="0.3">
      <c r="A101" s="152" t="str">
        <f t="shared" si="10"/>
        <v>NO</v>
      </c>
      <c r="C101" s="46"/>
      <c r="D101" s="75">
        <v>0</v>
      </c>
      <c r="E101" s="288"/>
      <c r="F101" s="289"/>
      <c r="G101" s="289"/>
      <c r="H101" s="289"/>
      <c r="I101" s="96">
        <f t="shared" si="11"/>
        <v>0</v>
      </c>
    </row>
    <row r="102" spans="1:12" ht="15" thickBot="1" x14ac:dyDescent="0.35">
      <c r="A102" s="152" t="str">
        <f t="shared" si="10"/>
        <v>NO</v>
      </c>
      <c r="C102" s="1"/>
      <c r="D102" s="74">
        <v>0</v>
      </c>
      <c r="E102" s="288"/>
      <c r="F102" s="289"/>
      <c r="G102" s="289"/>
      <c r="H102" s="289"/>
      <c r="I102" s="96">
        <f t="shared" si="11"/>
        <v>0</v>
      </c>
    </row>
    <row r="103" spans="1:12" ht="15" thickBot="1" x14ac:dyDescent="0.35">
      <c r="A103" s="152" t="str">
        <f t="shared" si="10"/>
        <v>NO</v>
      </c>
      <c r="C103" s="203" t="s">
        <v>112</v>
      </c>
      <c r="D103" s="204"/>
      <c r="E103" s="245" t="s">
        <v>113</v>
      </c>
      <c r="F103" s="246"/>
      <c r="G103" s="246"/>
      <c r="H103" s="247"/>
      <c r="I103" s="205">
        <f>D103*(I46+I58)</f>
        <v>0</v>
      </c>
    </row>
    <row r="104" spans="1:12" ht="16.8" thickTop="1" thickBot="1" x14ac:dyDescent="0.35">
      <c r="A104" s="152" t="str">
        <f t="shared" si="10"/>
        <v>NO</v>
      </c>
      <c r="C104" s="251" t="s">
        <v>92</v>
      </c>
      <c r="D104" s="252"/>
      <c r="E104" s="252"/>
      <c r="F104" s="252"/>
      <c r="G104" s="252"/>
      <c r="H104" s="253"/>
      <c r="I104" s="172">
        <f>SUM(I93:I103)</f>
        <v>0</v>
      </c>
    </row>
    <row r="105" spans="1:12" ht="15.6" x14ac:dyDescent="0.3">
      <c r="A105" s="152" t="str">
        <f t="shared" si="10"/>
        <v>YES</v>
      </c>
      <c r="C105" s="238" t="str">
        <f>IF('!!COMPLETE FIRST!!'!$F$5=KEY!G3,"Cost Allocation Subtotal","")</f>
        <v/>
      </c>
      <c r="D105" s="239"/>
      <c r="E105" s="239"/>
      <c r="F105" s="239"/>
      <c r="G105" s="239"/>
      <c r="H105" s="240"/>
      <c r="I105" s="110" t="str">
        <f>IF('!!COMPLETE FIRST!!'!F5=KEY!G3,SUM(I84,I91,I104),IF('!!COMPLETE FIRST!!'!F5=KEY!G6,SUM(I84,I91,I104),""))</f>
        <v/>
      </c>
    </row>
    <row r="106" spans="1:12" ht="15.6" x14ac:dyDescent="0.3">
      <c r="A106" s="152"/>
      <c r="C106" s="265" t="str">
        <f>IF('!!COMPLETE FIRST!!'!$F$5=KEY!G2,"Negotiated Indirect Cost Rate","")</f>
        <v/>
      </c>
      <c r="D106" s="266"/>
      <c r="E106" s="266"/>
      <c r="F106" s="266"/>
      <c r="G106" s="266"/>
      <c r="H106" s="269"/>
      <c r="I106" s="111" t="str">
        <f>IF('!!COMPLETE FIRST!!'!F5=KEY!G2,IF('!!COMPLETE FIRST!!'!$E$7&gt;=0.1,($I$72-$I$71)*0.1,($I$72-$I$71)*'!!COMPLETE FIRST!!'!$E$7),"")</f>
        <v/>
      </c>
    </row>
    <row r="107" spans="1:12" ht="15.6" x14ac:dyDescent="0.3">
      <c r="A107" s="152"/>
      <c r="C107" s="265" t="str">
        <f>IF('!!COMPLETE FIRST!!'!F5=KEY!G4,"10% De Minimis Rate","")</f>
        <v/>
      </c>
      <c r="D107" s="266"/>
      <c r="E107" s="266"/>
      <c r="F107" s="266"/>
      <c r="G107" s="266"/>
      <c r="H107" s="269"/>
      <c r="I107" s="111" t="str">
        <f>IF('!!COMPLETE FIRST!!'!$F$5=KEY!$G$4,(SUM(I72-I71)*0.1),"")</f>
        <v/>
      </c>
      <c r="L107" s="124"/>
    </row>
    <row r="108" spans="1:12" ht="16.2" thickBot="1" x14ac:dyDescent="0.35">
      <c r="A108" s="152"/>
      <c r="C108" s="265" t="s">
        <v>65</v>
      </c>
      <c r="D108" s="266"/>
      <c r="E108" s="266"/>
      <c r="F108" s="266"/>
      <c r="G108" s="266"/>
      <c r="H108" s="266"/>
      <c r="I108" s="103">
        <f>SUM(I105:I107)</f>
        <v>0</v>
      </c>
    </row>
    <row r="109" spans="1:12" ht="18.600000000000001" thickBot="1" x14ac:dyDescent="0.35">
      <c r="A109" s="152"/>
      <c r="C109" s="267" t="s">
        <v>66</v>
      </c>
      <c r="D109" s="268"/>
      <c r="E109" s="268"/>
      <c r="F109" s="268"/>
      <c r="G109" s="268"/>
      <c r="H109" s="268"/>
      <c r="I109" s="112">
        <f>I108+I72</f>
        <v>0</v>
      </c>
    </row>
    <row r="110" spans="1:12" ht="15" thickBot="1" x14ac:dyDescent="0.35">
      <c r="A110" s="152"/>
      <c r="C110" s="133"/>
      <c r="D110" s="133"/>
      <c r="E110" s="133"/>
      <c r="F110" s="133"/>
      <c r="G110" s="133"/>
      <c r="H110" s="113"/>
      <c r="I110" s="146"/>
    </row>
    <row r="111" spans="1:12" ht="15" thickBot="1" x14ac:dyDescent="0.35">
      <c r="A111" s="152"/>
      <c r="C111" s="134"/>
      <c r="D111" s="135"/>
      <c r="E111" s="134"/>
      <c r="F111" s="136"/>
      <c r="G111" s="137"/>
      <c r="H111" s="138" t="s">
        <v>83</v>
      </c>
      <c r="I111" s="131">
        <f>IFERROR(I108/I72,0)</f>
        <v>0</v>
      </c>
    </row>
    <row r="112" spans="1:12" x14ac:dyDescent="0.3">
      <c r="A112" s="152"/>
      <c r="C112" s="114"/>
      <c r="D112" s="114"/>
      <c r="E112" s="114"/>
      <c r="F112" s="114"/>
      <c r="G112" s="114"/>
      <c r="H112" s="114"/>
      <c r="I112" s="114"/>
      <c r="J112" s="114"/>
    </row>
    <row r="113" spans="1:15" x14ac:dyDescent="0.3">
      <c r="A113" s="152"/>
      <c r="C113" s="123"/>
      <c r="D113" s="270" t="s">
        <v>15</v>
      </c>
      <c r="E113" s="271"/>
      <c r="F113" s="271"/>
      <c r="G113" s="271"/>
      <c r="H113" s="272"/>
      <c r="I113" s="139"/>
      <c r="J113" s="114"/>
    </row>
    <row r="114" spans="1:15" x14ac:dyDescent="0.3">
      <c r="A114" s="152"/>
      <c r="C114" s="123"/>
      <c r="D114" s="270" t="s">
        <v>13</v>
      </c>
      <c r="E114" s="271"/>
      <c r="F114" s="271"/>
      <c r="G114" s="271"/>
      <c r="H114" s="272"/>
      <c r="I114" s="139"/>
      <c r="J114" s="114"/>
    </row>
    <row r="115" spans="1:15" x14ac:dyDescent="0.3">
      <c r="A115" s="152"/>
      <c r="C115" s="123"/>
      <c r="D115" s="270" t="s">
        <v>14</v>
      </c>
      <c r="E115" s="271"/>
      <c r="F115" s="271"/>
      <c r="G115" s="271"/>
      <c r="H115" s="272"/>
      <c r="I115" s="139"/>
      <c r="J115" s="114"/>
    </row>
    <row r="116" spans="1:15" x14ac:dyDescent="0.3">
      <c r="A116" s="152"/>
    </row>
    <row r="117" spans="1:15" ht="15" thickBot="1" x14ac:dyDescent="0.35">
      <c r="A117" s="152"/>
    </row>
    <row r="118" spans="1:15" ht="18.600000000000001" thickBot="1" x14ac:dyDescent="0.35">
      <c r="A118" s="152" t="str">
        <f>A119</f>
        <v>NO</v>
      </c>
      <c r="C118" s="144" t="s">
        <v>84</v>
      </c>
      <c r="D118" s="232" t="s">
        <v>85</v>
      </c>
      <c r="E118" s="233"/>
      <c r="F118" s="233"/>
      <c r="G118" s="233"/>
      <c r="H118" s="233"/>
      <c r="I118" s="143"/>
    </row>
    <row r="119" spans="1:15" x14ac:dyDescent="0.3">
      <c r="A119" s="152" t="str">
        <f>IF(C119=0,"NO","YES")</f>
        <v>NO</v>
      </c>
      <c r="C119" s="73"/>
      <c r="D119" s="234"/>
      <c r="E119" s="235"/>
      <c r="F119" s="235"/>
      <c r="G119" s="235"/>
      <c r="H119" s="236"/>
      <c r="I119" s="115"/>
    </row>
    <row r="120" spans="1:15" x14ac:dyDescent="0.3">
      <c r="A120" s="152" t="str">
        <f>A119</f>
        <v>NO</v>
      </c>
      <c r="C120" s="116"/>
      <c r="D120" s="226"/>
      <c r="E120" s="227"/>
      <c r="F120" s="227"/>
      <c r="G120" s="227"/>
      <c r="H120" s="228"/>
      <c r="I120" s="115"/>
      <c r="O120" s="145"/>
    </row>
    <row r="121" spans="1:15" x14ac:dyDescent="0.3">
      <c r="A121" s="152" t="str">
        <f t="shared" ref="A121:A184" si="12">A120</f>
        <v>NO</v>
      </c>
      <c r="C121" s="116"/>
      <c r="D121" s="229"/>
      <c r="E121" s="230"/>
      <c r="F121" s="230"/>
      <c r="G121" s="230"/>
      <c r="H121" s="231"/>
      <c r="I121" s="115"/>
    </row>
    <row r="122" spans="1:15" x14ac:dyDescent="0.3">
      <c r="A122" s="152" t="str">
        <f t="shared" si="12"/>
        <v>NO</v>
      </c>
      <c r="C122" s="117"/>
      <c r="D122" s="118"/>
      <c r="E122" s="118"/>
      <c r="F122" s="118"/>
      <c r="G122" s="118"/>
      <c r="H122" s="118"/>
      <c r="I122" s="119"/>
    </row>
    <row r="123" spans="1:15" x14ac:dyDescent="0.3">
      <c r="A123" s="152" t="str">
        <f>IF(C123=0,"NO","YES")</f>
        <v>NO</v>
      </c>
      <c r="C123" s="73"/>
      <c r="D123" s="223"/>
      <c r="E123" s="224"/>
      <c r="F123" s="224"/>
      <c r="G123" s="224"/>
      <c r="H123" s="225"/>
      <c r="I123" s="115"/>
    </row>
    <row r="124" spans="1:15" x14ac:dyDescent="0.3">
      <c r="A124" s="152" t="str">
        <f t="shared" si="12"/>
        <v>NO</v>
      </c>
      <c r="C124" s="116"/>
      <c r="D124" s="226"/>
      <c r="E124" s="227"/>
      <c r="F124" s="227"/>
      <c r="G124" s="227"/>
      <c r="H124" s="228"/>
      <c r="I124" s="115"/>
    </row>
    <row r="125" spans="1:15" x14ac:dyDescent="0.3">
      <c r="A125" s="152" t="str">
        <f t="shared" si="12"/>
        <v>NO</v>
      </c>
      <c r="C125" s="116"/>
      <c r="D125" s="229"/>
      <c r="E125" s="230"/>
      <c r="F125" s="230"/>
      <c r="G125" s="230"/>
      <c r="H125" s="231"/>
      <c r="I125" s="115"/>
    </row>
    <row r="126" spans="1:15" x14ac:dyDescent="0.3">
      <c r="A126" s="152" t="str">
        <f t="shared" si="12"/>
        <v>NO</v>
      </c>
      <c r="C126" s="117"/>
      <c r="D126" s="118"/>
      <c r="E126" s="118"/>
      <c r="F126" s="118"/>
      <c r="G126" s="118"/>
      <c r="H126" s="118"/>
      <c r="I126" s="119"/>
    </row>
    <row r="127" spans="1:15" x14ac:dyDescent="0.3">
      <c r="A127" s="152" t="str">
        <f>IF(C127=0,"NO","YES")</f>
        <v>NO</v>
      </c>
      <c r="C127" s="73"/>
      <c r="D127" s="223"/>
      <c r="E127" s="224"/>
      <c r="F127" s="224"/>
      <c r="G127" s="224"/>
      <c r="H127" s="225"/>
      <c r="I127" s="115"/>
    </row>
    <row r="128" spans="1:15" x14ac:dyDescent="0.3">
      <c r="A128" s="152" t="str">
        <f t="shared" si="12"/>
        <v>NO</v>
      </c>
      <c r="C128" s="116"/>
      <c r="D128" s="226"/>
      <c r="E128" s="227"/>
      <c r="F128" s="227"/>
      <c r="G128" s="227"/>
      <c r="H128" s="228"/>
      <c r="I128" s="115"/>
    </row>
    <row r="129" spans="1:9" x14ac:dyDescent="0.3">
      <c r="A129" s="152" t="str">
        <f t="shared" si="12"/>
        <v>NO</v>
      </c>
      <c r="C129" s="116"/>
      <c r="D129" s="229"/>
      <c r="E129" s="230"/>
      <c r="F129" s="230"/>
      <c r="G129" s="230"/>
      <c r="H129" s="231"/>
      <c r="I129" s="115"/>
    </row>
    <row r="130" spans="1:9" x14ac:dyDescent="0.3">
      <c r="A130" s="152" t="str">
        <f t="shared" si="12"/>
        <v>NO</v>
      </c>
      <c r="C130" s="117"/>
      <c r="D130" s="118"/>
      <c r="E130" s="118"/>
      <c r="F130" s="118"/>
      <c r="G130" s="118"/>
      <c r="H130" s="118"/>
      <c r="I130" s="119"/>
    </row>
    <row r="131" spans="1:9" x14ac:dyDescent="0.3">
      <c r="A131" s="152" t="str">
        <f>IF(C131=0,"NO","YES")</f>
        <v>NO</v>
      </c>
      <c r="C131" s="73"/>
      <c r="D131" s="223"/>
      <c r="E131" s="224"/>
      <c r="F131" s="224"/>
      <c r="G131" s="224"/>
      <c r="H131" s="225"/>
      <c r="I131" s="115"/>
    </row>
    <row r="132" spans="1:9" x14ac:dyDescent="0.3">
      <c r="A132" s="152" t="str">
        <f t="shared" si="12"/>
        <v>NO</v>
      </c>
      <c r="C132" s="116"/>
      <c r="D132" s="226"/>
      <c r="E132" s="227"/>
      <c r="F132" s="227"/>
      <c r="G132" s="227"/>
      <c r="H132" s="228"/>
      <c r="I132" s="115"/>
    </row>
    <row r="133" spans="1:9" x14ac:dyDescent="0.3">
      <c r="A133" s="152" t="str">
        <f t="shared" si="12"/>
        <v>NO</v>
      </c>
      <c r="C133" s="116"/>
      <c r="D133" s="229"/>
      <c r="E133" s="230"/>
      <c r="F133" s="230"/>
      <c r="G133" s="230"/>
      <c r="H133" s="231"/>
      <c r="I133" s="115"/>
    </row>
    <row r="134" spans="1:9" x14ac:dyDescent="0.3">
      <c r="A134" s="152" t="str">
        <f t="shared" si="12"/>
        <v>NO</v>
      </c>
      <c r="C134" s="117"/>
      <c r="D134" s="118"/>
      <c r="E134" s="118"/>
      <c r="F134" s="118"/>
      <c r="G134" s="118"/>
      <c r="H134" s="118"/>
      <c r="I134" s="119"/>
    </row>
    <row r="135" spans="1:9" x14ac:dyDescent="0.3">
      <c r="A135" s="152" t="str">
        <f>IF(C135=0,"NO","YES")</f>
        <v>NO</v>
      </c>
      <c r="C135" s="73"/>
      <c r="D135" s="223"/>
      <c r="E135" s="224"/>
      <c r="F135" s="224"/>
      <c r="G135" s="224"/>
      <c r="H135" s="225"/>
      <c r="I135" s="115"/>
    </row>
    <row r="136" spans="1:9" x14ac:dyDescent="0.3">
      <c r="A136" s="152" t="str">
        <f t="shared" si="12"/>
        <v>NO</v>
      </c>
      <c r="C136" s="116"/>
      <c r="D136" s="226"/>
      <c r="E136" s="227"/>
      <c r="F136" s="227"/>
      <c r="G136" s="227"/>
      <c r="H136" s="228"/>
      <c r="I136" s="115"/>
    </row>
    <row r="137" spans="1:9" x14ac:dyDescent="0.3">
      <c r="A137" s="152" t="str">
        <f t="shared" si="12"/>
        <v>NO</v>
      </c>
      <c r="C137" s="116"/>
      <c r="D137" s="229"/>
      <c r="E137" s="230"/>
      <c r="F137" s="230"/>
      <c r="G137" s="230"/>
      <c r="H137" s="231"/>
      <c r="I137" s="115"/>
    </row>
    <row r="138" spans="1:9" x14ac:dyDescent="0.3">
      <c r="A138" s="152" t="str">
        <f t="shared" si="12"/>
        <v>NO</v>
      </c>
      <c r="C138" s="117"/>
      <c r="D138" s="118"/>
      <c r="E138" s="118"/>
      <c r="F138" s="118"/>
      <c r="G138" s="118"/>
      <c r="H138" s="118"/>
      <c r="I138" s="119"/>
    </row>
    <row r="139" spans="1:9" x14ac:dyDescent="0.3">
      <c r="A139" s="152" t="str">
        <f>IF(C139=0,"NO","YES")</f>
        <v>NO</v>
      </c>
      <c r="C139" s="73"/>
      <c r="D139" s="223"/>
      <c r="E139" s="224"/>
      <c r="F139" s="224"/>
      <c r="G139" s="224"/>
      <c r="H139" s="225"/>
      <c r="I139" s="115"/>
    </row>
    <row r="140" spans="1:9" x14ac:dyDescent="0.3">
      <c r="A140" s="152" t="str">
        <f t="shared" si="12"/>
        <v>NO</v>
      </c>
      <c r="C140" s="116"/>
      <c r="D140" s="226"/>
      <c r="E140" s="227"/>
      <c r="F140" s="227"/>
      <c r="G140" s="227"/>
      <c r="H140" s="228"/>
      <c r="I140" s="115"/>
    </row>
    <row r="141" spans="1:9" x14ac:dyDescent="0.3">
      <c r="A141" s="152" t="str">
        <f t="shared" si="12"/>
        <v>NO</v>
      </c>
      <c r="C141" s="116"/>
      <c r="D141" s="229"/>
      <c r="E141" s="230"/>
      <c r="F141" s="230"/>
      <c r="G141" s="230"/>
      <c r="H141" s="231"/>
      <c r="I141" s="115"/>
    </row>
    <row r="142" spans="1:9" x14ac:dyDescent="0.3">
      <c r="A142" s="152" t="str">
        <f t="shared" si="12"/>
        <v>NO</v>
      </c>
      <c r="C142" s="117"/>
      <c r="D142" s="118"/>
      <c r="E142" s="118"/>
      <c r="F142" s="118"/>
      <c r="G142" s="118"/>
      <c r="H142" s="118"/>
      <c r="I142" s="119"/>
    </row>
    <row r="143" spans="1:9" x14ac:dyDescent="0.3">
      <c r="A143" s="152" t="str">
        <f>IF(C143=0,"NO","YES")</f>
        <v>NO</v>
      </c>
      <c r="C143" s="73"/>
      <c r="D143" s="223"/>
      <c r="E143" s="224"/>
      <c r="F143" s="224"/>
      <c r="G143" s="224"/>
      <c r="H143" s="225"/>
      <c r="I143" s="115"/>
    </row>
    <row r="144" spans="1:9" x14ac:dyDescent="0.3">
      <c r="A144" s="152" t="str">
        <f t="shared" si="12"/>
        <v>NO</v>
      </c>
      <c r="C144" s="116"/>
      <c r="D144" s="226"/>
      <c r="E144" s="227"/>
      <c r="F144" s="227"/>
      <c r="G144" s="227"/>
      <c r="H144" s="228"/>
      <c r="I144" s="115"/>
    </row>
    <row r="145" spans="1:9" x14ac:dyDescent="0.3">
      <c r="A145" s="152" t="str">
        <f t="shared" si="12"/>
        <v>NO</v>
      </c>
      <c r="C145" s="116"/>
      <c r="D145" s="229"/>
      <c r="E145" s="230"/>
      <c r="F145" s="230"/>
      <c r="G145" s="230"/>
      <c r="H145" s="231"/>
      <c r="I145" s="115"/>
    </row>
    <row r="146" spans="1:9" x14ac:dyDescent="0.3">
      <c r="A146" s="152" t="str">
        <f t="shared" si="12"/>
        <v>NO</v>
      </c>
      <c r="C146" s="117"/>
      <c r="D146" s="118"/>
      <c r="E146" s="118"/>
      <c r="F146" s="118"/>
      <c r="G146" s="118"/>
      <c r="H146" s="118"/>
      <c r="I146" s="119"/>
    </row>
    <row r="147" spans="1:9" x14ac:dyDescent="0.3">
      <c r="A147" s="152" t="str">
        <f>IF(C147=0,"NO","YES")</f>
        <v>NO</v>
      </c>
      <c r="C147" s="73"/>
      <c r="D147" s="223"/>
      <c r="E147" s="224"/>
      <c r="F147" s="224"/>
      <c r="G147" s="224"/>
      <c r="H147" s="225"/>
      <c r="I147" s="115"/>
    </row>
    <row r="148" spans="1:9" x14ac:dyDescent="0.3">
      <c r="A148" s="152" t="str">
        <f t="shared" si="12"/>
        <v>NO</v>
      </c>
      <c r="C148" s="116"/>
      <c r="D148" s="226"/>
      <c r="E148" s="227"/>
      <c r="F148" s="227"/>
      <c r="G148" s="227"/>
      <c r="H148" s="228"/>
      <c r="I148" s="115"/>
    </row>
    <row r="149" spans="1:9" x14ac:dyDescent="0.3">
      <c r="A149" s="152" t="str">
        <f t="shared" si="12"/>
        <v>NO</v>
      </c>
      <c r="C149" s="116"/>
      <c r="D149" s="229"/>
      <c r="E149" s="230"/>
      <c r="F149" s="230"/>
      <c r="G149" s="230"/>
      <c r="H149" s="231"/>
      <c r="I149" s="115"/>
    </row>
    <row r="150" spans="1:9" x14ac:dyDescent="0.3">
      <c r="A150" s="152" t="str">
        <f t="shared" si="12"/>
        <v>NO</v>
      </c>
      <c r="C150" s="117"/>
      <c r="D150" s="118"/>
      <c r="E150" s="118"/>
      <c r="F150" s="118"/>
      <c r="G150" s="118"/>
      <c r="H150" s="118"/>
      <c r="I150" s="119"/>
    </row>
    <row r="151" spans="1:9" x14ac:dyDescent="0.3">
      <c r="A151" s="152" t="str">
        <f>IF(C151=0,"NO","YES")</f>
        <v>NO</v>
      </c>
      <c r="C151" s="73"/>
      <c r="D151" s="223"/>
      <c r="E151" s="224"/>
      <c r="F151" s="224"/>
      <c r="G151" s="224"/>
      <c r="H151" s="225"/>
      <c r="I151" s="115"/>
    </row>
    <row r="152" spans="1:9" x14ac:dyDescent="0.3">
      <c r="A152" s="152" t="str">
        <f t="shared" si="12"/>
        <v>NO</v>
      </c>
      <c r="C152" s="116"/>
      <c r="D152" s="226"/>
      <c r="E152" s="227"/>
      <c r="F152" s="227"/>
      <c r="G152" s="227"/>
      <c r="H152" s="228"/>
      <c r="I152" s="115"/>
    </row>
    <row r="153" spans="1:9" x14ac:dyDescent="0.3">
      <c r="A153" s="152" t="str">
        <f t="shared" si="12"/>
        <v>NO</v>
      </c>
      <c r="C153" s="116"/>
      <c r="D153" s="229"/>
      <c r="E153" s="230"/>
      <c r="F153" s="230"/>
      <c r="G153" s="230"/>
      <c r="H153" s="231"/>
      <c r="I153" s="115"/>
    </row>
    <row r="154" spans="1:9" x14ac:dyDescent="0.3">
      <c r="A154" s="152" t="str">
        <f t="shared" si="12"/>
        <v>NO</v>
      </c>
      <c r="C154" s="117"/>
      <c r="D154" s="118"/>
      <c r="E154" s="118"/>
      <c r="F154" s="118"/>
      <c r="G154" s="118"/>
      <c r="H154" s="118"/>
      <c r="I154" s="119"/>
    </row>
    <row r="155" spans="1:9" x14ac:dyDescent="0.3">
      <c r="A155" s="152" t="str">
        <f>IF(C155=0,"NO","YES")</f>
        <v>NO</v>
      </c>
      <c r="C155" s="73"/>
      <c r="D155" s="223"/>
      <c r="E155" s="224"/>
      <c r="F155" s="224"/>
      <c r="G155" s="224"/>
      <c r="H155" s="225"/>
      <c r="I155" s="115"/>
    </row>
    <row r="156" spans="1:9" x14ac:dyDescent="0.3">
      <c r="A156" s="152" t="str">
        <f t="shared" si="12"/>
        <v>NO</v>
      </c>
      <c r="C156" s="116"/>
      <c r="D156" s="226"/>
      <c r="E156" s="227"/>
      <c r="F156" s="227"/>
      <c r="G156" s="227"/>
      <c r="H156" s="228"/>
      <c r="I156" s="115"/>
    </row>
    <row r="157" spans="1:9" x14ac:dyDescent="0.3">
      <c r="A157" s="152" t="str">
        <f t="shared" si="12"/>
        <v>NO</v>
      </c>
      <c r="C157" s="116"/>
      <c r="D157" s="229"/>
      <c r="E157" s="230"/>
      <c r="F157" s="230"/>
      <c r="G157" s="230"/>
      <c r="H157" s="231"/>
      <c r="I157" s="115"/>
    </row>
    <row r="158" spans="1:9" x14ac:dyDescent="0.3">
      <c r="A158" s="152" t="str">
        <f t="shared" si="12"/>
        <v>NO</v>
      </c>
      <c r="C158" s="117"/>
      <c r="D158" s="118"/>
      <c r="E158" s="118"/>
      <c r="F158" s="118"/>
      <c r="G158" s="118"/>
      <c r="H158" s="118"/>
      <c r="I158" s="119"/>
    </row>
    <row r="159" spans="1:9" x14ac:dyDescent="0.3">
      <c r="A159" s="152" t="str">
        <f>IF(C159=0,"NO","YES")</f>
        <v>NO</v>
      </c>
      <c r="C159" s="73"/>
      <c r="D159" s="223"/>
      <c r="E159" s="224"/>
      <c r="F159" s="224"/>
      <c r="G159" s="224"/>
      <c r="H159" s="225"/>
      <c r="I159" s="115"/>
    </row>
    <row r="160" spans="1:9" x14ac:dyDescent="0.3">
      <c r="A160" s="152" t="str">
        <f t="shared" si="12"/>
        <v>NO</v>
      </c>
      <c r="C160" s="116"/>
      <c r="D160" s="226"/>
      <c r="E160" s="227"/>
      <c r="F160" s="227"/>
      <c r="G160" s="227"/>
      <c r="H160" s="228"/>
      <c r="I160" s="115"/>
    </row>
    <row r="161" spans="1:9" x14ac:dyDescent="0.3">
      <c r="A161" s="152" t="str">
        <f t="shared" si="12"/>
        <v>NO</v>
      </c>
      <c r="C161" s="116"/>
      <c r="D161" s="229"/>
      <c r="E161" s="230"/>
      <c r="F161" s="230"/>
      <c r="G161" s="230"/>
      <c r="H161" s="231"/>
      <c r="I161" s="115"/>
    </row>
    <row r="162" spans="1:9" x14ac:dyDescent="0.3">
      <c r="A162" s="152" t="str">
        <f t="shared" si="12"/>
        <v>NO</v>
      </c>
      <c r="C162" s="117"/>
      <c r="D162" s="118"/>
      <c r="E162" s="118"/>
      <c r="F162" s="118"/>
      <c r="G162" s="118"/>
      <c r="H162" s="118"/>
      <c r="I162" s="119"/>
    </row>
    <row r="163" spans="1:9" x14ac:dyDescent="0.3">
      <c r="A163" s="152" t="str">
        <f>IF(C163=0,"NO","YES")</f>
        <v>NO</v>
      </c>
      <c r="C163" s="73"/>
      <c r="D163" s="223"/>
      <c r="E163" s="224"/>
      <c r="F163" s="224"/>
      <c r="G163" s="224"/>
      <c r="H163" s="225"/>
      <c r="I163" s="115"/>
    </row>
    <row r="164" spans="1:9" x14ac:dyDescent="0.3">
      <c r="A164" s="152" t="str">
        <f t="shared" si="12"/>
        <v>NO</v>
      </c>
      <c r="C164" s="116"/>
      <c r="D164" s="226"/>
      <c r="E164" s="227"/>
      <c r="F164" s="227"/>
      <c r="G164" s="227"/>
      <c r="H164" s="228"/>
      <c r="I164" s="115"/>
    </row>
    <row r="165" spans="1:9" x14ac:dyDescent="0.3">
      <c r="A165" s="152" t="str">
        <f t="shared" si="12"/>
        <v>NO</v>
      </c>
      <c r="C165" s="116"/>
      <c r="D165" s="229"/>
      <c r="E165" s="230"/>
      <c r="F165" s="230"/>
      <c r="G165" s="230"/>
      <c r="H165" s="231"/>
      <c r="I165" s="115"/>
    </row>
    <row r="166" spans="1:9" x14ac:dyDescent="0.3">
      <c r="A166" s="152" t="str">
        <f t="shared" si="12"/>
        <v>NO</v>
      </c>
      <c r="C166" s="117"/>
      <c r="D166" s="118"/>
      <c r="E166" s="118"/>
      <c r="F166" s="118"/>
      <c r="G166" s="118"/>
      <c r="H166" s="118"/>
      <c r="I166" s="119"/>
    </row>
    <row r="167" spans="1:9" x14ac:dyDescent="0.3">
      <c r="A167" s="152" t="str">
        <f>IF(C167=0,"NO","YES")</f>
        <v>NO</v>
      </c>
      <c r="C167" s="73"/>
      <c r="D167" s="223"/>
      <c r="E167" s="224"/>
      <c r="F167" s="224"/>
      <c r="G167" s="224"/>
      <c r="H167" s="225"/>
      <c r="I167" s="115"/>
    </row>
    <row r="168" spans="1:9" x14ac:dyDescent="0.3">
      <c r="A168" s="152" t="str">
        <f t="shared" si="12"/>
        <v>NO</v>
      </c>
      <c r="C168" s="116"/>
      <c r="D168" s="226"/>
      <c r="E168" s="227"/>
      <c r="F168" s="227"/>
      <c r="G168" s="227"/>
      <c r="H168" s="228"/>
      <c r="I168" s="115"/>
    </row>
    <row r="169" spans="1:9" x14ac:dyDescent="0.3">
      <c r="A169" s="152" t="str">
        <f t="shared" si="12"/>
        <v>NO</v>
      </c>
      <c r="C169" s="116"/>
      <c r="D169" s="229"/>
      <c r="E169" s="230"/>
      <c r="F169" s="230"/>
      <c r="G169" s="230"/>
      <c r="H169" s="231"/>
      <c r="I169" s="115"/>
    </row>
    <row r="170" spans="1:9" x14ac:dyDescent="0.3">
      <c r="A170" s="152" t="str">
        <f t="shared" si="12"/>
        <v>NO</v>
      </c>
      <c r="C170" s="117"/>
      <c r="D170" s="118"/>
      <c r="E170" s="118"/>
      <c r="F170" s="118"/>
      <c r="G170" s="118"/>
      <c r="H170" s="118"/>
      <c r="I170" s="119"/>
    </row>
    <row r="171" spans="1:9" x14ac:dyDescent="0.3">
      <c r="A171" s="152" t="str">
        <f>IF(C171=0,"NO","YES")</f>
        <v>NO</v>
      </c>
      <c r="C171" s="73"/>
      <c r="D171" s="223"/>
      <c r="E171" s="224"/>
      <c r="F171" s="224"/>
      <c r="G171" s="224"/>
      <c r="H171" s="225"/>
      <c r="I171" s="115"/>
    </row>
    <row r="172" spans="1:9" x14ac:dyDescent="0.3">
      <c r="A172" s="152" t="str">
        <f t="shared" si="12"/>
        <v>NO</v>
      </c>
      <c r="C172" s="116"/>
      <c r="D172" s="226"/>
      <c r="E172" s="227"/>
      <c r="F172" s="227"/>
      <c r="G172" s="227"/>
      <c r="H172" s="228"/>
      <c r="I172" s="115"/>
    </row>
    <row r="173" spans="1:9" x14ac:dyDescent="0.3">
      <c r="A173" s="152" t="str">
        <f t="shared" si="12"/>
        <v>NO</v>
      </c>
      <c r="C173" s="116"/>
      <c r="D173" s="229"/>
      <c r="E173" s="230"/>
      <c r="F173" s="230"/>
      <c r="G173" s="230"/>
      <c r="H173" s="231"/>
      <c r="I173" s="115"/>
    </row>
    <row r="174" spans="1:9" x14ac:dyDescent="0.3">
      <c r="A174" s="152" t="str">
        <f t="shared" si="12"/>
        <v>NO</v>
      </c>
      <c r="C174" s="117"/>
      <c r="D174" s="118"/>
      <c r="E174" s="118"/>
      <c r="F174" s="118"/>
      <c r="G174" s="118"/>
      <c r="H174" s="118"/>
      <c r="I174" s="119"/>
    </row>
    <row r="175" spans="1:9" x14ac:dyDescent="0.3">
      <c r="A175" s="152" t="str">
        <f>IF(C175=0,"NO","YES")</f>
        <v>NO</v>
      </c>
      <c r="C175" s="73"/>
      <c r="D175" s="223"/>
      <c r="E175" s="224"/>
      <c r="F175" s="224"/>
      <c r="G175" s="224"/>
      <c r="H175" s="225"/>
      <c r="I175" s="115"/>
    </row>
    <row r="176" spans="1:9" x14ac:dyDescent="0.3">
      <c r="A176" s="152" t="str">
        <f t="shared" si="12"/>
        <v>NO</v>
      </c>
      <c r="C176" s="116"/>
      <c r="D176" s="226"/>
      <c r="E176" s="227"/>
      <c r="F176" s="227"/>
      <c r="G176" s="227"/>
      <c r="H176" s="228"/>
      <c r="I176" s="115"/>
    </row>
    <row r="177" spans="1:9" x14ac:dyDescent="0.3">
      <c r="A177" s="152" t="str">
        <f t="shared" si="12"/>
        <v>NO</v>
      </c>
      <c r="C177" s="116"/>
      <c r="D177" s="229"/>
      <c r="E177" s="230"/>
      <c r="F177" s="230"/>
      <c r="G177" s="230"/>
      <c r="H177" s="231"/>
      <c r="I177" s="115"/>
    </row>
    <row r="178" spans="1:9" x14ac:dyDescent="0.3">
      <c r="A178" s="152" t="str">
        <f t="shared" si="12"/>
        <v>NO</v>
      </c>
      <c r="C178" s="117"/>
      <c r="D178" s="118"/>
      <c r="E178" s="118"/>
      <c r="F178" s="118"/>
      <c r="G178" s="118"/>
      <c r="H178" s="118"/>
      <c r="I178" s="119"/>
    </row>
    <row r="179" spans="1:9" x14ac:dyDescent="0.3">
      <c r="A179" s="152" t="str">
        <f>IF(C179=0,"NO","YES")</f>
        <v>NO</v>
      </c>
      <c r="C179" s="73"/>
      <c r="D179" s="223"/>
      <c r="E179" s="224"/>
      <c r="F179" s="224"/>
      <c r="G179" s="224"/>
      <c r="H179" s="225"/>
      <c r="I179" s="115"/>
    </row>
    <row r="180" spans="1:9" x14ac:dyDescent="0.3">
      <c r="A180" s="152" t="str">
        <f t="shared" si="12"/>
        <v>NO</v>
      </c>
      <c r="C180" s="116"/>
      <c r="D180" s="226"/>
      <c r="E180" s="227"/>
      <c r="F180" s="227"/>
      <c r="G180" s="227"/>
      <c r="H180" s="228"/>
      <c r="I180" s="115"/>
    </row>
    <row r="181" spans="1:9" x14ac:dyDescent="0.3">
      <c r="A181" s="152" t="str">
        <f t="shared" si="12"/>
        <v>NO</v>
      </c>
      <c r="C181" s="116"/>
      <c r="D181" s="229"/>
      <c r="E181" s="230"/>
      <c r="F181" s="230"/>
      <c r="G181" s="230"/>
      <c r="H181" s="231"/>
      <c r="I181" s="115"/>
    </row>
    <row r="182" spans="1:9" x14ac:dyDescent="0.3">
      <c r="A182" s="152" t="str">
        <f t="shared" si="12"/>
        <v>NO</v>
      </c>
      <c r="C182" s="117"/>
      <c r="D182" s="118"/>
      <c r="E182" s="118"/>
      <c r="F182" s="118"/>
      <c r="G182" s="118"/>
      <c r="H182" s="118"/>
      <c r="I182" s="119"/>
    </row>
    <row r="183" spans="1:9" x14ac:dyDescent="0.3">
      <c r="A183" s="152" t="str">
        <f>IF(C183=0,"NO","YES")</f>
        <v>NO</v>
      </c>
      <c r="C183" s="73"/>
      <c r="D183" s="223"/>
      <c r="E183" s="224"/>
      <c r="F183" s="224"/>
      <c r="G183" s="224"/>
      <c r="H183" s="225"/>
      <c r="I183" s="115"/>
    </row>
    <row r="184" spans="1:9" x14ac:dyDescent="0.3">
      <c r="A184" s="152" t="str">
        <f t="shared" si="12"/>
        <v>NO</v>
      </c>
      <c r="C184" s="116"/>
      <c r="D184" s="226"/>
      <c r="E184" s="227"/>
      <c r="F184" s="227"/>
      <c r="G184" s="227"/>
      <c r="H184" s="228"/>
      <c r="I184" s="115"/>
    </row>
    <row r="185" spans="1:9" x14ac:dyDescent="0.3">
      <c r="A185" s="152" t="str">
        <f>A184</f>
        <v>NO</v>
      </c>
      <c r="C185" s="116"/>
      <c r="D185" s="229"/>
      <c r="E185" s="230"/>
      <c r="F185" s="230"/>
      <c r="G185" s="230"/>
      <c r="H185" s="231"/>
      <c r="I185" s="115"/>
    </row>
    <row r="186" spans="1:9" x14ac:dyDescent="0.3">
      <c r="A186" s="152" t="str">
        <f>A185</f>
        <v>NO</v>
      </c>
      <c r="C186" s="117"/>
      <c r="D186" s="118"/>
      <c r="E186" s="118"/>
      <c r="F186" s="118"/>
      <c r="G186" s="118"/>
      <c r="H186" s="118"/>
      <c r="I186" s="119"/>
    </row>
    <row r="187" spans="1:9" x14ac:dyDescent="0.3">
      <c r="A187" s="152" t="str">
        <f>IF(C187=0,"NO","YES")</f>
        <v>NO</v>
      </c>
      <c r="C187" s="174"/>
      <c r="D187" s="223"/>
      <c r="E187" s="224"/>
      <c r="F187" s="224"/>
      <c r="G187" s="224"/>
      <c r="H187" s="225"/>
      <c r="I187" s="175"/>
    </row>
    <row r="188" spans="1:9" x14ac:dyDescent="0.3">
      <c r="A188" s="152" t="str">
        <f>A187</f>
        <v>NO</v>
      </c>
      <c r="C188" s="116"/>
      <c r="D188" s="226"/>
      <c r="E188" s="227"/>
      <c r="F188" s="227"/>
      <c r="G188" s="227"/>
      <c r="H188" s="228"/>
      <c r="I188" s="115"/>
    </row>
    <row r="189" spans="1:9" x14ac:dyDescent="0.3">
      <c r="A189" s="152" t="str">
        <f>A188</f>
        <v>NO</v>
      </c>
      <c r="C189" s="116"/>
      <c r="D189" s="229"/>
      <c r="E189" s="230"/>
      <c r="F189" s="230"/>
      <c r="G189" s="230"/>
      <c r="H189" s="231"/>
      <c r="I189" s="115"/>
    </row>
    <row r="190" spans="1:9" ht="15" thickBot="1" x14ac:dyDescent="0.35">
      <c r="A190" s="152" t="str">
        <f>A189</f>
        <v>NO</v>
      </c>
      <c r="C190" s="120"/>
      <c r="D190" s="121"/>
      <c r="E190" s="121"/>
      <c r="F190" s="121"/>
      <c r="G190" s="121"/>
      <c r="H190" s="121"/>
      <c r="I190" s="122"/>
    </row>
    <row r="191" spans="1:9" ht="15" thickBot="1" x14ac:dyDescent="0.35">
      <c r="A191" s="152"/>
    </row>
    <row r="192" spans="1:9" ht="18.600000000000001" thickBot="1" x14ac:dyDescent="0.35">
      <c r="A192" s="152" t="str">
        <f>A193</f>
        <v>NO</v>
      </c>
      <c r="C192" s="144" t="s">
        <v>84</v>
      </c>
      <c r="D192" s="232" t="s">
        <v>89</v>
      </c>
      <c r="E192" s="233"/>
      <c r="F192" s="233"/>
      <c r="G192" s="233"/>
      <c r="H192" s="233"/>
      <c r="I192" s="143"/>
    </row>
    <row r="193" spans="1:9" x14ac:dyDescent="0.3">
      <c r="A193" s="152" t="str">
        <f>IF(C193=0,"NO","YES")</f>
        <v>NO</v>
      </c>
      <c r="C193" s="73"/>
      <c r="D193" s="234"/>
      <c r="E193" s="235"/>
      <c r="F193" s="235"/>
      <c r="G193" s="235"/>
      <c r="H193" s="236"/>
      <c r="I193" s="115"/>
    </row>
    <row r="194" spans="1:9" x14ac:dyDescent="0.3">
      <c r="A194" s="152" t="str">
        <f>A193</f>
        <v>NO</v>
      </c>
      <c r="C194" s="116"/>
      <c r="D194" s="226"/>
      <c r="E194" s="227"/>
      <c r="F194" s="227"/>
      <c r="G194" s="227"/>
      <c r="H194" s="228"/>
      <c r="I194" s="115"/>
    </row>
    <row r="195" spans="1:9" x14ac:dyDescent="0.3">
      <c r="A195" s="152" t="str">
        <f>A194</f>
        <v>NO</v>
      </c>
      <c r="C195" s="116"/>
      <c r="D195" s="229"/>
      <c r="E195" s="230"/>
      <c r="F195" s="230"/>
      <c r="G195" s="230"/>
      <c r="H195" s="231"/>
      <c r="I195" s="115"/>
    </row>
    <row r="196" spans="1:9" x14ac:dyDescent="0.3">
      <c r="A196" s="152" t="str">
        <f>A195</f>
        <v>NO</v>
      </c>
      <c r="C196" s="117"/>
      <c r="D196" s="118"/>
      <c r="E196" s="118"/>
      <c r="F196" s="118"/>
      <c r="G196" s="118"/>
      <c r="H196" s="118"/>
      <c r="I196" s="119"/>
    </row>
    <row r="197" spans="1:9" x14ac:dyDescent="0.3">
      <c r="A197" s="152" t="str">
        <f>IF(C197=0,"NO","YES")</f>
        <v>NO</v>
      </c>
      <c r="C197" s="73"/>
      <c r="D197" s="223"/>
      <c r="E197" s="224"/>
      <c r="F197" s="224"/>
      <c r="G197" s="224"/>
      <c r="H197" s="225"/>
      <c r="I197" s="115"/>
    </row>
    <row r="198" spans="1:9" x14ac:dyDescent="0.3">
      <c r="A198" s="152" t="str">
        <f>A197</f>
        <v>NO</v>
      </c>
      <c r="C198" s="116"/>
      <c r="D198" s="226"/>
      <c r="E198" s="227"/>
      <c r="F198" s="227"/>
      <c r="G198" s="227"/>
      <c r="H198" s="228"/>
      <c r="I198" s="115"/>
    </row>
    <row r="199" spans="1:9" x14ac:dyDescent="0.3">
      <c r="A199" s="152" t="str">
        <f>A198</f>
        <v>NO</v>
      </c>
      <c r="C199" s="116"/>
      <c r="D199" s="229"/>
      <c r="E199" s="230"/>
      <c r="F199" s="230"/>
      <c r="G199" s="230"/>
      <c r="H199" s="231"/>
      <c r="I199" s="115"/>
    </row>
    <row r="200" spans="1:9" x14ac:dyDescent="0.3">
      <c r="A200" s="152" t="str">
        <f>A199</f>
        <v>NO</v>
      </c>
      <c r="C200" s="117"/>
      <c r="D200" s="118"/>
      <c r="E200" s="118"/>
      <c r="F200" s="118"/>
      <c r="G200" s="118"/>
      <c r="H200" s="118"/>
      <c r="I200" s="119"/>
    </row>
    <row r="201" spans="1:9" x14ac:dyDescent="0.3">
      <c r="A201" s="152" t="str">
        <f>IF(C201=0,"NO","YES")</f>
        <v>NO</v>
      </c>
      <c r="C201" s="73"/>
      <c r="D201" s="223"/>
      <c r="E201" s="224"/>
      <c r="F201" s="224"/>
      <c r="G201" s="224"/>
      <c r="H201" s="225"/>
      <c r="I201" s="115"/>
    </row>
    <row r="202" spans="1:9" x14ac:dyDescent="0.3">
      <c r="A202" s="152" t="str">
        <f>A201</f>
        <v>NO</v>
      </c>
      <c r="C202" s="116"/>
      <c r="D202" s="226"/>
      <c r="E202" s="227"/>
      <c r="F202" s="227"/>
      <c r="G202" s="227"/>
      <c r="H202" s="228"/>
      <c r="I202" s="115"/>
    </row>
    <row r="203" spans="1:9" x14ac:dyDescent="0.3">
      <c r="A203" s="152" t="str">
        <f>A202</f>
        <v>NO</v>
      </c>
      <c r="C203" s="116"/>
      <c r="D203" s="229"/>
      <c r="E203" s="230"/>
      <c r="F203" s="230"/>
      <c r="G203" s="230"/>
      <c r="H203" s="231"/>
      <c r="I203" s="115"/>
    </row>
    <row r="204" spans="1:9" x14ac:dyDescent="0.3">
      <c r="A204" s="152" t="str">
        <f>A203</f>
        <v>NO</v>
      </c>
      <c r="C204" s="117"/>
      <c r="D204" s="118"/>
      <c r="E204" s="118"/>
      <c r="F204" s="118"/>
      <c r="G204" s="118"/>
      <c r="H204" s="118"/>
      <c r="I204" s="119"/>
    </row>
    <row r="205" spans="1:9" x14ac:dyDescent="0.3">
      <c r="A205" s="152" t="str">
        <f>IF(C205=0,"NO","YES")</f>
        <v>NO</v>
      </c>
      <c r="C205" s="73"/>
      <c r="D205" s="223"/>
      <c r="E205" s="224"/>
      <c r="F205" s="224"/>
      <c r="G205" s="224"/>
      <c r="H205" s="225"/>
      <c r="I205" s="115"/>
    </row>
    <row r="206" spans="1:9" x14ac:dyDescent="0.3">
      <c r="A206" s="152" t="str">
        <f>A205</f>
        <v>NO</v>
      </c>
      <c r="C206" s="116"/>
      <c r="D206" s="226"/>
      <c r="E206" s="227"/>
      <c r="F206" s="227"/>
      <c r="G206" s="227"/>
      <c r="H206" s="228"/>
      <c r="I206" s="115"/>
    </row>
    <row r="207" spans="1:9" x14ac:dyDescent="0.3">
      <c r="A207" s="152" t="str">
        <f>A206</f>
        <v>NO</v>
      </c>
      <c r="C207" s="116"/>
      <c r="D207" s="229"/>
      <c r="E207" s="230"/>
      <c r="F207" s="230"/>
      <c r="G207" s="230"/>
      <c r="H207" s="231"/>
      <c r="I207" s="115"/>
    </row>
    <row r="208" spans="1:9" x14ac:dyDescent="0.3">
      <c r="A208" s="152" t="str">
        <f>A207</f>
        <v>NO</v>
      </c>
      <c r="C208" s="117"/>
      <c r="D208" s="118"/>
      <c r="E208" s="118"/>
      <c r="F208" s="118"/>
      <c r="G208" s="118"/>
      <c r="H208" s="118"/>
      <c r="I208" s="119"/>
    </row>
    <row r="209" spans="1:9" x14ac:dyDescent="0.3">
      <c r="A209" s="152" t="str">
        <f>IF(C209=0,"NO","YES")</f>
        <v>NO</v>
      </c>
      <c r="C209" s="73"/>
      <c r="D209" s="223"/>
      <c r="E209" s="224"/>
      <c r="F209" s="224"/>
      <c r="G209" s="224"/>
      <c r="H209" s="225"/>
      <c r="I209" s="115"/>
    </row>
    <row r="210" spans="1:9" x14ac:dyDescent="0.3">
      <c r="A210" s="152" t="str">
        <f>A209</f>
        <v>NO</v>
      </c>
      <c r="C210" s="116"/>
      <c r="D210" s="226"/>
      <c r="E210" s="227"/>
      <c r="F210" s="227"/>
      <c r="G210" s="227"/>
      <c r="H210" s="228"/>
      <c r="I210" s="115"/>
    </row>
    <row r="211" spans="1:9" x14ac:dyDescent="0.3">
      <c r="A211" s="152" t="str">
        <f>A210</f>
        <v>NO</v>
      </c>
      <c r="C211" s="116"/>
      <c r="D211" s="229"/>
      <c r="E211" s="230"/>
      <c r="F211" s="230"/>
      <c r="G211" s="230"/>
      <c r="H211" s="231"/>
      <c r="I211" s="115"/>
    </row>
    <row r="212" spans="1:9" ht="15" thickBot="1" x14ac:dyDescent="0.35">
      <c r="A212" s="152" t="str">
        <f>A211</f>
        <v>NO</v>
      </c>
      <c r="C212" s="120"/>
      <c r="D212" s="121"/>
      <c r="E212" s="121"/>
      <c r="F212" s="121"/>
      <c r="G212" s="121"/>
      <c r="H212" s="121"/>
      <c r="I212" s="122"/>
    </row>
  </sheetData>
  <sheetProtection formatCells="0" formatColumns="0" formatRows="0" autoFilter="0"/>
  <autoFilter ref="A5:A212"/>
  <mergeCells count="83">
    <mergeCell ref="C71:H71"/>
    <mergeCell ref="C72:H72"/>
    <mergeCell ref="C58:H58"/>
    <mergeCell ref="C74:I77"/>
    <mergeCell ref="E66:H66"/>
    <mergeCell ref="E67:H67"/>
    <mergeCell ref="E68:H68"/>
    <mergeCell ref="E69:H69"/>
    <mergeCell ref="E70:H70"/>
    <mergeCell ref="E61:H61"/>
    <mergeCell ref="E62:H62"/>
    <mergeCell ref="E63:H63"/>
    <mergeCell ref="E64:H64"/>
    <mergeCell ref="E65:H65"/>
    <mergeCell ref="E60:H60"/>
    <mergeCell ref="C59:I59"/>
    <mergeCell ref="D179:H181"/>
    <mergeCell ref="D183:H185"/>
    <mergeCell ref="D187:H189"/>
    <mergeCell ref="D159:H161"/>
    <mergeCell ref="D163:H165"/>
    <mergeCell ref="D167:H169"/>
    <mergeCell ref="D171:H173"/>
    <mergeCell ref="D175:H177"/>
    <mergeCell ref="C45:H45"/>
    <mergeCell ref="C1:I1"/>
    <mergeCell ref="C2:I2"/>
    <mergeCell ref="C3:I3"/>
    <mergeCell ref="C5:I5"/>
    <mergeCell ref="C25:H25"/>
    <mergeCell ref="E57:H57"/>
    <mergeCell ref="C46:H46"/>
    <mergeCell ref="E47:H47"/>
    <mergeCell ref="E48:H48"/>
    <mergeCell ref="E49:H49"/>
    <mergeCell ref="E50:H50"/>
    <mergeCell ref="E51:H51"/>
    <mergeCell ref="E52:H52"/>
    <mergeCell ref="E53:H53"/>
    <mergeCell ref="E54:H54"/>
    <mergeCell ref="E55:H55"/>
    <mergeCell ref="E56:H56"/>
    <mergeCell ref="E100:H100"/>
    <mergeCell ref="C73:I73"/>
    <mergeCell ref="E92:H92"/>
    <mergeCell ref="E93:H93"/>
    <mergeCell ref="E94:H94"/>
    <mergeCell ref="E95:H95"/>
    <mergeCell ref="E96:H96"/>
    <mergeCell ref="E97:H97"/>
    <mergeCell ref="E98:H98"/>
    <mergeCell ref="E99:H99"/>
    <mergeCell ref="C84:H84"/>
    <mergeCell ref="C91:H91"/>
    <mergeCell ref="D118:H118"/>
    <mergeCell ref="E101:H101"/>
    <mergeCell ref="E102:H102"/>
    <mergeCell ref="E103:H103"/>
    <mergeCell ref="C105:H105"/>
    <mergeCell ref="C106:H106"/>
    <mergeCell ref="C107:H107"/>
    <mergeCell ref="C108:H108"/>
    <mergeCell ref="C109:H109"/>
    <mergeCell ref="D113:H113"/>
    <mergeCell ref="D114:H114"/>
    <mergeCell ref="D115:H115"/>
    <mergeCell ref="C104:H104"/>
    <mergeCell ref="D143:H145"/>
    <mergeCell ref="D147:H149"/>
    <mergeCell ref="D151:H153"/>
    <mergeCell ref="D155:H157"/>
    <mergeCell ref="D119:H121"/>
    <mergeCell ref="D123:H125"/>
    <mergeCell ref="D127:H129"/>
    <mergeCell ref="D131:H133"/>
    <mergeCell ref="D135:H137"/>
    <mergeCell ref="D139:H141"/>
    <mergeCell ref="D209:H211"/>
    <mergeCell ref="D192:H192"/>
    <mergeCell ref="D193:H195"/>
    <mergeCell ref="D197:H199"/>
    <mergeCell ref="D201:H203"/>
    <mergeCell ref="D205:H207"/>
  </mergeCells>
  <conditionalFormatting sqref="I111">
    <cfRule type="expression" dxfId="3" priority="1">
      <formula>$I$111&gt;0.105</formula>
    </cfRule>
  </conditionalFormatting>
  <dataValidations count="2">
    <dataValidation type="list" allowBlank="1" showInputMessage="1" showErrorMessage="1" sqref="C119 C123 C127 C131 C135 C139 C143 C147 C151 C155 C159 C163 C167 C171 C175 C179 C183 C187">
      <formula1>PersonnelTitle</formula1>
    </dataValidation>
    <dataValidation type="list" allowBlank="1" showInputMessage="1" showErrorMessage="1" sqref="C193 C197 C201 C205 C209">
      <formula1>$C$79:$C$83</formula1>
    </dataValidation>
  </dataValidations>
  <printOptions horizontalCentered="1"/>
  <pageMargins left="0.25" right="0.25" top="0.75" bottom="0.75" header="0.3" footer="0.3"/>
  <pageSetup scale="63" fitToHeight="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KEY!$G$23:$G$35</xm:f>
          </x14:formula1>
          <xm:sqref>C48:C57 C93:C102</xm:sqref>
        </x14:dataValidation>
        <x14:dataValidation type="list" allowBlank="1" showInputMessage="1" showErrorMessage="1">
          <x14:formula1>
            <xm:f>KEY!$I$23:$I$25</xm:f>
          </x14:formula1>
          <xm:sqref>C61:C70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6" tint="-0.249977111117893"/>
  </sheetPr>
  <dimension ref="A1:O212"/>
  <sheetViews>
    <sheetView topLeftCell="B1" zoomScale="80" zoomScaleNormal="80" workbookViewId="0">
      <selection activeCell="C3" sqref="C3:I3"/>
    </sheetView>
  </sheetViews>
  <sheetFormatPr defaultColWidth="9.21875" defaultRowHeight="14.4" x14ac:dyDescent="0.3"/>
  <cols>
    <col min="1" max="1" width="9.21875" style="34" hidden="1" customWidth="1"/>
    <col min="2" max="2" width="9.21875" style="34"/>
    <col min="3" max="3" width="40.77734375" style="34" bestFit="1" customWidth="1"/>
    <col min="4" max="4" width="15.77734375" style="34" bestFit="1" customWidth="1"/>
    <col min="5" max="5" width="23.5546875" style="34" bestFit="1" customWidth="1"/>
    <col min="6" max="6" width="9.44140625" style="34" bestFit="1" customWidth="1"/>
    <col min="7" max="7" width="17.21875" style="34" bestFit="1" customWidth="1"/>
    <col min="8" max="8" width="13.21875" style="34" customWidth="1"/>
    <col min="9" max="9" width="20.21875" style="34" customWidth="1"/>
    <col min="10" max="10" width="9.21875" style="34"/>
    <col min="11" max="11" width="5.44140625" style="34" customWidth="1"/>
    <col min="12" max="12" width="10.5546875" style="34" bestFit="1" customWidth="1"/>
    <col min="13" max="16384" width="9.21875" style="34"/>
  </cols>
  <sheetData>
    <row r="1" spans="1:11" x14ac:dyDescent="0.3">
      <c r="C1" s="237" t="s">
        <v>115</v>
      </c>
      <c r="D1" s="237"/>
      <c r="E1" s="237"/>
      <c r="F1" s="237"/>
      <c r="G1" s="237"/>
      <c r="H1" s="237"/>
      <c r="I1" s="237"/>
      <c r="J1" s="104"/>
    </row>
    <row r="2" spans="1:11" ht="21" x14ac:dyDescent="0.4">
      <c r="C2" s="249">
        <f>Summary!B2</f>
        <v>0</v>
      </c>
      <c r="D2" s="249"/>
      <c r="E2" s="249"/>
      <c r="F2" s="249"/>
      <c r="G2" s="249"/>
      <c r="H2" s="249"/>
      <c r="I2" s="249"/>
    </row>
    <row r="3" spans="1:11" ht="21" x14ac:dyDescent="0.4">
      <c r="C3" s="250" t="s">
        <v>150</v>
      </c>
      <c r="D3" s="250"/>
      <c r="E3" s="250"/>
      <c r="F3" s="250"/>
      <c r="G3" s="250"/>
      <c r="H3" s="250"/>
      <c r="I3" s="250"/>
      <c r="J3" s="105"/>
    </row>
    <row r="4" spans="1:11" ht="15" thickBot="1" x14ac:dyDescent="0.35">
      <c r="C4" s="106"/>
      <c r="D4" s="106"/>
      <c r="E4" s="106"/>
      <c r="F4" s="106"/>
      <c r="G4" s="106"/>
      <c r="H4" s="106"/>
      <c r="I4" s="106"/>
      <c r="J4" s="105"/>
    </row>
    <row r="5" spans="1:11" ht="18.600000000000001" thickBot="1" x14ac:dyDescent="0.35">
      <c r="A5" s="151" t="s">
        <v>86</v>
      </c>
      <c r="C5" s="232" t="s">
        <v>47</v>
      </c>
      <c r="D5" s="233"/>
      <c r="E5" s="233"/>
      <c r="F5" s="233"/>
      <c r="G5" s="233"/>
      <c r="H5" s="233"/>
      <c r="I5" s="248"/>
    </row>
    <row r="6" spans="1:11" ht="15" thickBot="1" x14ac:dyDescent="0.35">
      <c r="A6" s="152" t="str">
        <f>A25</f>
        <v>NO</v>
      </c>
      <c r="C6" s="42" t="s">
        <v>45</v>
      </c>
      <c r="D6" s="43" t="s">
        <v>46</v>
      </c>
      <c r="E6" s="43" t="s">
        <v>99</v>
      </c>
      <c r="F6" s="43" t="s">
        <v>67</v>
      </c>
      <c r="G6" s="43" t="s">
        <v>68</v>
      </c>
      <c r="H6" s="93" t="s">
        <v>43</v>
      </c>
      <c r="I6" s="95" t="s">
        <v>1</v>
      </c>
    </row>
    <row r="7" spans="1:11" x14ac:dyDescent="0.3">
      <c r="A7" s="152" t="str">
        <f>IF(I7&gt;0,"YES","NO")</f>
        <v>NO</v>
      </c>
      <c r="C7" s="29"/>
      <c r="D7" s="30"/>
      <c r="E7" s="22"/>
      <c r="F7" s="25"/>
      <c r="G7" s="62"/>
      <c r="H7" s="27"/>
      <c r="I7" s="96">
        <f>ROUND(IFERROR(((E7/12)*G7)*H7,0),2)</f>
        <v>0</v>
      </c>
    </row>
    <row r="8" spans="1:11" x14ac:dyDescent="0.3">
      <c r="A8" s="152" t="str">
        <f t="shared" ref="A8:A25" si="0">IF(I8&gt;0,"YES","NO")</f>
        <v>NO</v>
      </c>
      <c r="C8" s="29"/>
      <c r="D8" s="30"/>
      <c r="E8" s="22"/>
      <c r="F8" s="25"/>
      <c r="G8" s="62"/>
      <c r="H8" s="27"/>
      <c r="I8" s="96">
        <f t="shared" ref="I8:I24" si="1">ROUND(IFERROR(((E8/12)*G8)*H8,0),2)</f>
        <v>0</v>
      </c>
    </row>
    <row r="9" spans="1:11" x14ac:dyDescent="0.3">
      <c r="A9" s="152" t="str">
        <f t="shared" si="0"/>
        <v>NO</v>
      </c>
      <c r="C9" s="29"/>
      <c r="D9" s="30"/>
      <c r="E9" s="22"/>
      <c r="F9" s="25"/>
      <c r="G9" s="62"/>
      <c r="H9" s="27"/>
      <c r="I9" s="96">
        <f t="shared" si="1"/>
        <v>0</v>
      </c>
    </row>
    <row r="10" spans="1:11" x14ac:dyDescent="0.3">
      <c r="A10" s="152" t="str">
        <f t="shared" si="0"/>
        <v>NO</v>
      </c>
      <c r="C10" s="29"/>
      <c r="D10" s="30"/>
      <c r="E10" s="22"/>
      <c r="F10" s="25"/>
      <c r="G10" s="62"/>
      <c r="H10" s="27"/>
      <c r="I10" s="96">
        <f t="shared" si="1"/>
        <v>0</v>
      </c>
    </row>
    <row r="11" spans="1:11" x14ac:dyDescent="0.3">
      <c r="A11" s="152" t="str">
        <f t="shared" si="0"/>
        <v>NO</v>
      </c>
      <c r="C11" s="29"/>
      <c r="D11" s="30"/>
      <c r="E11" s="22"/>
      <c r="F11" s="25"/>
      <c r="G11" s="62"/>
      <c r="H11" s="27"/>
      <c r="I11" s="96">
        <f t="shared" si="1"/>
        <v>0</v>
      </c>
    </row>
    <row r="12" spans="1:11" x14ac:dyDescent="0.3">
      <c r="A12" s="152" t="str">
        <f t="shared" si="0"/>
        <v>NO</v>
      </c>
      <c r="C12" s="29"/>
      <c r="D12" s="30"/>
      <c r="E12" s="22"/>
      <c r="F12" s="25"/>
      <c r="G12" s="62"/>
      <c r="H12" s="27"/>
      <c r="I12" s="96">
        <f t="shared" si="1"/>
        <v>0</v>
      </c>
    </row>
    <row r="13" spans="1:11" x14ac:dyDescent="0.3">
      <c r="A13" s="152" t="str">
        <f t="shared" si="0"/>
        <v>NO</v>
      </c>
      <c r="C13" s="29"/>
      <c r="D13" s="30"/>
      <c r="E13" s="22"/>
      <c r="F13" s="25"/>
      <c r="G13" s="62"/>
      <c r="H13" s="27"/>
      <c r="I13" s="96">
        <f t="shared" si="1"/>
        <v>0</v>
      </c>
    </row>
    <row r="14" spans="1:11" x14ac:dyDescent="0.3">
      <c r="A14" s="152" t="str">
        <f t="shared" si="0"/>
        <v>NO</v>
      </c>
      <c r="C14" s="29"/>
      <c r="D14" s="30"/>
      <c r="E14" s="22"/>
      <c r="F14" s="25"/>
      <c r="G14" s="62"/>
      <c r="H14" s="27"/>
      <c r="I14" s="96">
        <f t="shared" si="1"/>
        <v>0</v>
      </c>
    </row>
    <row r="15" spans="1:11" x14ac:dyDescent="0.3">
      <c r="A15" s="152" t="str">
        <f t="shared" si="0"/>
        <v>NO</v>
      </c>
      <c r="C15" s="29"/>
      <c r="D15" s="30"/>
      <c r="E15" s="22"/>
      <c r="F15" s="25"/>
      <c r="G15" s="62"/>
      <c r="H15" s="27"/>
      <c r="I15" s="96">
        <f t="shared" si="1"/>
        <v>0</v>
      </c>
    </row>
    <row r="16" spans="1:11" x14ac:dyDescent="0.3">
      <c r="A16" s="152" t="str">
        <f t="shared" si="0"/>
        <v>NO</v>
      </c>
      <c r="C16" s="29"/>
      <c r="D16" s="30"/>
      <c r="E16" s="22"/>
      <c r="F16" s="25"/>
      <c r="G16" s="62"/>
      <c r="H16" s="27"/>
      <c r="I16" s="96">
        <f t="shared" si="1"/>
        <v>0</v>
      </c>
      <c r="K16" s="132"/>
    </row>
    <row r="17" spans="1:9" x14ac:dyDescent="0.3">
      <c r="A17" s="152" t="str">
        <f t="shared" si="0"/>
        <v>NO</v>
      </c>
      <c r="C17" s="29"/>
      <c r="D17" s="30"/>
      <c r="E17" s="22"/>
      <c r="F17" s="25"/>
      <c r="G17" s="62"/>
      <c r="H17" s="27"/>
      <c r="I17" s="96">
        <f t="shared" si="1"/>
        <v>0</v>
      </c>
    </row>
    <row r="18" spans="1:9" x14ac:dyDescent="0.3">
      <c r="A18" s="152" t="str">
        <f t="shared" si="0"/>
        <v>NO</v>
      </c>
      <c r="C18" s="29"/>
      <c r="D18" s="30"/>
      <c r="E18" s="22"/>
      <c r="F18" s="25"/>
      <c r="G18" s="62"/>
      <c r="H18" s="27"/>
      <c r="I18" s="96">
        <f t="shared" si="1"/>
        <v>0</v>
      </c>
    </row>
    <row r="19" spans="1:9" x14ac:dyDescent="0.3">
      <c r="A19" s="152" t="str">
        <f t="shared" si="0"/>
        <v>NO</v>
      </c>
      <c r="C19" s="29"/>
      <c r="D19" s="30"/>
      <c r="E19" s="22"/>
      <c r="F19" s="25"/>
      <c r="G19" s="62"/>
      <c r="H19" s="27"/>
      <c r="I19" s="96">
        <f t="shared" si="1"/>
        <v>0</v>
      </c>
    </row>
    <row r="20" spans="1:9" x14ac:dyDescent="0.3">
      <c r="A20" s="152" t="str">
        <f t="shared" si="0"/>
        <v>NO</v>
      </c>
      <c r="C20" s="29"/>
      <c r="D20" s="30"/>
      <c r="E20" s="22"/>
      <c r="F20" s="25"/>
      <c r="G20" s="62"/>
      <c r="H20" s="27"/>
      <c r="I20" s="96">
        <f t="shared" si="1"/>
        <v>0</v>
      </c>
    </row>
    <row r="21" spans="1:9" x14ac:dyDescent="0.3">
      <c r="A21" s="152" t="str">
        <f t="shared" si="0"/>
        <v>NO</v>
      </c>
      <c r="C21" s="29"/>
      <c r="D21" s="30"/>
      <c r="E21" s="22"/>
      <c r="F21" s="25"/>
      <c r="G21" s="62"/>
      <c r="H21" s="27"/>
      <c r="I21" s="96">
        <f t="shared" si="1"/>
        <v>0</v>
      </c>
    </row>
    <row r="22" spans="1:9" x14ac:dyDescent="0.3">
      <c r="A22" s="152" t="str">
        <f t="shared" si="0"/>
        <v>NO</v>
      </c>
      <c r="C22" s="29"/>
      <c r="D22" s="30"/>
      <c r="E22" s="22"/>
      <c r="F22" s="25"/>
      <c r="G22" s="62"/>
      <c r="H22" s="27"/>
      <c r="I22" s="96">
        <f t="shared" si="1"/>
        <v>0</v>
      </c>
    </row>
    <row r="23" spans="1:9" x14ac:dyDescent="0.3">
      <c r="A23" s="152" t="str">
        <f t="shared" si="0"/>
        <v>NO</v>
      </c>
      <c r="C23" s="31"/>
      <c r="D23" s="32"/>
      <c r="E23" s="23"/>
      <c r="F23" s="26"/>
      <c r="G23" s="63"/>
      <c r="H23" s="28"/>
      <c r="I23" s="96">
        <f t="shared" si="1"/>
        <v>0</v>
      </c>
    </row>
    <row r="24" spans="1:9" ht="15" thickBot="1" x14ac:dyDescent="0.35">
      <c r="A24" s="152" t="str">
        <f t="shared" si="0"/>
        <v>NO</v>
      </c>
      <c r="C24" s="88"/>
      <c r="D24" s="89"/>
      <c r="E24" s="90"/>
      <c r="F24" s="91"/>
      <c r="G24" s="92"/>
      <c r="H24" s="94"/>
      <c r="I24" s="97">
        <f t="shared" si="1"/>
        <v>0</v>
      </c>
    </row>
    <row r="25" spans="1:9" ht="16.8" thickTop="1" thickBot="1" x14ac:dyDescent="0.35">
      <c r="A25" s="152" t="str">
        <f t="shared" si="0"/>
        <v>NO</v>
      </c>
      <c r="C25" s="251" t="s">
        <v>58</v>
      </c>
      <c r="D25" s="252"/>
      <c r="E25" s="252"/>
      <c r="F25" s="252"/>
      <c r="G25" s="252"/>
      <c r="H25" s="253"/>
      <c r="I25" s="101">
        <f>SUM(I7:I24)</f>
        <v>0</v>
      </c>
    </row>
    <row r="26" spans="1:9" ht="15" thickBot="1" x14ac:dyDescent="0.35">
      <c r="A26" s="152" t="str">
        <f>A45</f>
        <v>NO</v>
      </c>
      <c r="C26" s="42" t="s">
        <v>45</v>
      </c>
      <c r="D26" s="43" t="s">
        <v>46</v>
      </c>
      <c r="E26" s="43" t="str">
        <f>IF('!!COMPLETE FIRST!!'!$E$11="YES","","100% Annual Fringe Cost")</f>
        <v>100% Annual Fringe Cost</v>
      </c>
      <c r="F26" s="43"/>
      <c r="G26" s="43" t="str">
        <f>IF('!!COMPLETE FIRST!!'!$E$11="YES","Fringe Rate %","")</f>
        <v/>
      </c>
      <c r="H26" s="93"/>
      <c r="I26" s="95" t="s">
        <v>1</v>
      </c>
    </row>
    <row r="27" spans="1:9" x14ac:dyDescent="0.3">
      <c r="A27" s="152" t="str">
        <f>IF(I27&gt;0,"YES","NO")</f>
        <v>NO</v>
      </c>
      <c r="C27" s="186" t="str">
        <f t="shared" ref="C27:D44" si="2">IF(C7="","",C7)</f>
        <v/>
      </c>
      <c r="D27" s="187" t="str">
        <f t="shared" si="2"/>
        <v/>
      </c>
      <c r="E27" s="22"/>
      <c r="F27" s="84"/>
      <c r="G27" s="62"/>
      <c r="H27" s="85"/>
      <c r="I27" s="96">
        <f>IFERROR(ROUND(IF('!!COMPLETE FIRST!!'!$E$11="yes",(I7*G27),((E27/12)*G7)*H7),2),0)</f>
        <v>0</v>
      </c>
    </row>
    <row r="28" spans="1:9" x14ac:dyDescent="0.3">
      <c r="A28" s="152" t="str">
        <f t="shared" ref="A28:A46" si="3">IF(I28&gt;0,"YES","NO")</f>
        <v>NO</v>
      </c>
      <c r="C28" s="185" t="str">
        <f t="shared" si="2"/>
        <v/>
      </c>
      <c r="D28" s="188" t="str">
        <f t="shared" si="2"/>
        <v/>
      </c>
      <c r="E28" s="22"/>
      <c r="F28" s="84"/>
      <c r="G28" s="62"/>
      <c r="H28" s="85"/>
      <c r="I28" s="96">
        <f>IFERROR(ROUND(IF('!!COMPLETE FIRST!!'!$E$11="yes",(I8*G28),((E28/12)*G8)*H8),2),0)</f>
        <v>0</v>
      </c>
    </row>
    <row r="29" spans="1:9" x14ac:dyDescent="0.3">
      <c r="A29" s="152" t="str">
        <f t="shared" si="3"/>
        <v>NO</v>
      </c>
      <c r="C29" s="185" t="str">
        <f t="shared" si="2"/>
        <v/>
      </c>
      <c r="D29" s="188" t="str">
        <f t="shared" si="2"/>
        <v/>
      </c>
      <c r="E29" s="22"/>
      <c r="F29" s="84"/>
      <c r="G29" s="62"/>
      <c r="H29" s="85"/>
      <c r="I29" s="96">
        <f>IFERROR(ROUND(IF('!!COMPLETE FIRST!!'!$E$11="yes",(I9*G29),((E29/12)*G9)*H9),2),0)</f>
        <v>0</v>
      </c>
    </row>
    <row r="30" spans="1:9" x14ac:dyDescent="0.3">
      <c r="A30" s="152" t="str">
        <f t="shared" si="3"/>
        <v>NO</v>
      </c>
      <c r="C30" s="185" t="str">
        <f t="shared" si="2"/>
        <v/>
      </c>
      <c r="D30" s="188" t="str">
        <f t="shared" si="2"/>
        <v/>
      </c>
      <c r="E30" s="22"/>
      <c r="F30" s="84"/>
      <c r="G30" s="62"/>
      <c r="H30" s="85"/>
      <c r="I30" s="96">
        <f>IFERROR(ROUND(IF('!!COMPLETE FIRST!!'!$E$11="yes",(I10*G30),((E30/12)*G10)*H10),2),0)</f>
        <v>0</v>
      </c>
    </row>
    <row r="31" spans="1:9" x14ac:dyDescent="0.3">
      <c r="A31" s="152" t="str">
        <f t="shared" si="3"/>
        <v>NO</v>
      </c>
      <c r="C31" s="185" t="str">
        <f t="shared" si="2"/>
        <v/>
      </c>
      <c r="D31" s="188" t="str">
        <f t="shared" si="2"/>
        <v/>
      </c>
      <c r="E31" s="22"/>
      <c r="F31" s="84"/>
      <c r="G31" s="62"/>
      <c r="H31" s="85"/>
      <c r="I31" s="96">
        <f>IFERROR(ROUND(IF('!!COMPLETE FIRST!!'!$E$11="yes",(I11*G31),((E31/12)*G11)*H11),2),0)</f>
        <v>0</v>
      </c>
    </row>
    <row r="32" spans="1:9" x14ac:dyDescent="0.3">
      <c r="A32" s="152" t="str">
        <f t="shared" si="3"/>
        <v>NO</v>
      </c>
      <c r="C32" s="185" t="str">
        <f t="shared" si="2"/>
        <v/>
      </c>
      <c r="D32" s="188" t="str">
        <f t="shared" si="2"/>
        <v/>
      </c>
      <c r="E32" s="22"/>
      <c r="F32" s="84"/>
      <c r="G32" s="62"/>
      <c r="H32" s="85"/>
      <c r="I32" s="96">
        <f>IFERROR(ROUND(IF('!!COMPLETE FIRST!!'!$E$11="yes",(I12*G32),((E32/12)*G12)*H12),2),0)</f>
        <v>0</v>
      </c>
    </row>
    <row r="33" spans="1:9" x14ac:dyDescent="0.3">
      <c r="A33" s="152" t="str">
        <f t="shared" si="3"/>
        <v>NO</v>
      </c>
      <c r="C33" s="185" t="str">
        <f t="shared" si="2"/>
        <v/>
      </c>
      <c r="D33" s="188" t="str">
        <f t="shared" si="2"/>
        <v/>
      </c>
      <c r="E33" s="22"/>
      <c r="F33" s="84"/>
      <c r="G33" s="62"/>
      <c r="H33" s="85"/>
      <c r="I33" s="96">
        <f>IFERROR(ROUND(IF('!!COMPLETE FIRST!!'!$E$11="yes",(I13*G33),((E33/12)*G13)*H13),2),0)</f>
        <v>0</v>
      </c>
    </row>
    <row r="34" spans="1:9" x14ac:dyDescent="0.3">
      <c r="A34" s="152" t="str">
        <f t="shared" si="3"/>
        <v>NO</v>
      </c>
      <c r="C34" s="185" t="str">
        <f t="shared" si="2"/>
        <v/>
      </c>
      <c r="D34" s="188" t="str">
        <f t="shared" si="2"/>
        <v/>
      </c>
      <c r="E34" s="22"/>
      <c r="F34" s="84"/>
      <c r="G34" s="62"/>
      <c r="H34" s="85"/>
      <c r="I34" s="96">
        <f>IFERROR(ROUND(IF('!!COMPLETE FIRST!!'!$E$11="yes",(I14*G34),((E34/12)*G14)*H14),2),0)</f>
        <v>0</v>
      </c>
    </row>
    <row r="35" spans="1:9" x14ac:dyDescent="0.3">
      <c r="A35" s="152" t="str">
        <f t="shared" si="3"/>
        <v>NO</v>
      </c>
      <c r="C35" s="185" t="str">
        <f t="shared" si="2"/>
        <v/>
      </c>
      <c r="D35" s="188" t="str">
        <f t="shared" si="2"/>
        <v/>
      </c>
      <c r="E35" s="22"/>
      <c r="F35" s="84"/>
      <c r="G35" s="62"/>
      <c r="H35" s="85"/>
      <c r="I35" s="96">
        <f>IFERROR(ROUND(IF('!!COMPLETE FIRST!!'!$E$11="yes",(I15*G35),((E35/12)*G15)*H15),2),0)</f>
        <v>0</v>
      </c>
    </row>
    <row r="36" spans="1:9" x14ac:dyDescent="0.3">
      <c r="A36" s="152" t="str">
        <f t="shared" si="3"/>
        <v>NO</v>
      </c>
      <c r="C36" s="185" t="str">
        <f t="shared" si="2"/>
        <v/>
      </c>
      <c r="D36" s="188" t="str">
        <f t="shared" si="2"/>
        <v/>
      </c>
      <c r="E36" s="22"/>
      <c r="F36" s="84"/>
      <c r="G36" s="62"/>
      <c r="H36" s="85"/>
      <c r="I36" s="96">
        <f>IFERROR(ROUND(IF('!!COMPLETE FIRST!!'!$E$11="yes",(I16*G36),((E36/12)*G16)*H16),2),0)</f>
        <v>0</v>
      </c>
    </row>
    <row r="37" spans="1:9" x14ac:dyDescent="0.3">
      <c r="A37" s="152" t="str">
        <f t="shared" si="3"/>
        <v>NO</v>
      </c>
      <c r="C37" s="185" t="str">
        <f t="shared" si="2"/>
        <v/>
      </c>
      <c r="D37" s="188" t="str">
        <f t="shared" si="2"/>
        <v/>
      </c>
      <c r="E37" s="22"/>
      <c r="F37" s="84"/>
      <c r="G37" s="62"/>
      <c r="H37" s="85"/>
      <c r="I37" s="96">
        <f>IFERROR(ROUND(IF('!!COMPLETE FIRST!!'!$E$11="yes",(I17*G37),((E37/12)*G17)*H17),2),0)</f>
        <v>0</v>
      </c>
    </row>
    <row r="38" spans="1:9" x14ac:dyDescent="0.3">
      <c r="A38" s="152" t="str">
        <f t="shared" si="3"/>
        <v>NO</v>
      </c>
      <c r="C38" s="185" t="str">
        <f t="shared" si="2"/>
        <v/>
      </c>
      <c r="D38" s="188" t="str">
        <f t="shared" si="2"/>
        <v/>
      </c>
      <c r="E38" s="22"/>
      <c r="F38" s="84"/>
      <c r="G38" s="62"/>
      <c r="H38" s="85"/>
      <c r="I38" s="96">
        <f>IFERROR(ROUND(IF('!!COMPLETE FIRST!!'!$E$11="yes",(I18*G38),((E38/12)*G18)*H18),2),0)</f>
        <v>0</v>
      </c>
    </row>
    <row r="39" spans="1:9" x14ac:dyDescent="0.3">
      <c r="A39" s="152" t="str">
        <f t="shared" si="3"/>
        <v>NO</v>
      </c>
      <c r="C39" s="185" t="str">
        <f t="shared" si="2"/>
        <v/>
      </c>
      <c r="D39" s="188" t="str">
        <f t="shared" si="2"/>
        <v/>
      </c>
      <c r="E39" s="22"/>
      <c r="F39" s="84"/>
      <c r="G39" s="62"/>
      <c r="H39" s="85"/>
      <c r="I39" s="96">
        <f>IFERROR(ROUND(IF('!!COMPLETE FIRST!!'!$E$11="yes",(I19*G39),((E39/12)*G19)*H19),2),0)</f>
        <v>0</v>
      </c>
    </row>
    <row r="40" spans="1:9" x14ac:dyDescent="0.3">
      <c r="A40" s="152" t="str">
        <f t="shared" si="3"/>
        <v>NO</v>
      </c>
      <c r="C40" s="185" t="str">
        <f t="shared" si="2"/>
        <v/>
      </c>
      <c r="D40" s="188" t="str">
        <f t="shared" si="2"/>
        <v/>
      </c>
      <c r="E40" s="22"/>
      <c r="F40" s="84"/>
      <c r="G40" s="62"/>
      <c r="H40" s="85"/>
      <c r="I40" s="96">
        <f>IFERROR(ROUND(IF('!!COMPLETE FIRST!!'!$E$11="yes",(I20*G40),((E40/12)*G20)*H20),2),0)</f>
        <v>0</v>
      </c>
    </row>
    <row r="41" spans="1:9" x14ac:dyDescent="0.3">
      <c r="A41" s="152" t="str">
        <f t="shared" si="3"/>
        <v>NO</v>
      </c>
      <c r="C41" s="185" t="str">
        <f t="shared" si="2"/>
        <v/>
      </c>
      <c r="D41" s="188" t="str">
        <f t="shared" si="2"/>
        <v/>
      </c>
      <c r="E41" s="22"/>
      <c r="F41" s="84"/>
      <c r="G41" s="62"/>
      <c r="H41" s="85"/>
      <c r="I41" s="96">
        <f>IFERROR(ROUND(IF('!!COMPLETE FIRST!!'!$E$11="yes",(I21*G41),((E41/12)*G21)*H21),2),0)</f>
        <v>0</v>
      </c>
    </row>
    <row r="42" spans="1:9" x14ac:dyDescent="0.3">
      <c r="A42" s="152" t="str">
        <f t="shared" si="3"/>
        <v>NO</v>
      </c>
      <c r="C42" s="185" t="str">
        <f t="shared" si="2"/>
        <v/>
      </c>
      <c r="D42" s="188" t="str">
        <f t="shared" si="2"/>
        <v/>
      </c>
      <c r="E42" s="22"/>
      <c r="F42" s="84"/>
      <c r="G42" s="62"/>
      <c r="H42" s="85"/>
      <c r="I42" s="96">
        <f>IFERROR(ROUND(IF('!!COMPLETE FIRST!!'!$E$11="yes",(I22*G42),((E42/12)*G22)*H22),2),0)</f>
        <v>0</v>
      </c>
    </row>
    <row r="43" spans="1:9" x14ac:dyDescent="0.3">
      <c r="A43" s="152" t="str">
        <f t="shared" si="3"/>
        <v>NO</v>
      </c>
      <c r="C43" s="185" t="str">
        <f t="shared" si="2"/>
        <v/>
      </c>
      <c r="D43" s="188" t="str">
        <f t="shared" si="2"/>
        <v/>
      </c>
      <c r="E43" s="24"/>
      <c r="F43" s="86"/>
      <c r="G43" s="198"/>
      <c r="H43" s="87"/>
      <c r="I43" s="96">
        <f>IFERROR(ROUND(IF('!!COMPLETE FIRST!!'!$E$11="yes",(I23*G43),((E43/12)*G23)*H23),2),0)</f>
        <v>0</v>
      </c>
    </row>
    <row r="44" spans="1:9" ht="15" thickBot="1" x14ac:dyDescent="0.35">
      <c r="A44" s="152" t="str">
        <f t="shared" si="3"/>
        <v>NO</v>
      </c>
      <c r="C44" s="189" t="str">
        <f t="shared" si="2"/>
        <v/>
      </c>
      <c r="D44" s="190" t="str">
        <f t="shared" si="2"/>
        <v/>
      </c>
      <c r="E44" s="147"/>
      <c r="F44" s="148"/>
      <c r="G44" s="199"/>
      <c r="H44" s="149"/>
      <c r="I44" s="96">
        <f>IFERROR(ROUND(IF('!!COMPLETE FIRST!!'!$E$11="yes",(I24*G44),((E44/12)*G24)*H24),2),0)</f>
        <v>0</v>
      </c>
    </row>
    <row r="45" spans="1:9" ht="16.2" thickTop="1" x14ac:dyDescent="0.3">
      <c r="A45" s="152" t="str">
        <f t="shared" si="3"/>
        <v>NO</v>
      </c>
      <c r="C45" s="254" t="s">
        <v>59</v>
      </c>
      <c r="D45" s="255"/>
      <c r="E45" s="255"/>
      <c r="F45" s="255"/>
      <c r="G45" s="255"/>
      <c r="H45" s="256"/>
      <c r="I45" s="102">
        <f>SUM(I27:I44)</f>
        <v>0</v>
      </c>
    </row>
    <row r="46" spans="1:9" ht="16.2" thickBot="1" x14ac:dyDescent="0.35">
      <c r="A46" s="152" t="str">
        <f t="shared" si="3"/>
        <v>NO</v>
      </c>
      <c r="C46" s="257" t="s">
        <v>61</v>
      </c>
      <c r="D46" s="258"/>
      <c r="E46" s="258"/>
      <c r="F46" s="258"/>
      <c r="G46" s="258"/>
      <c r="H46" s="258"/>
      <c r="I46" s="103">
        <f>SUM(I45,I25)</f>
        <v>0</v>
      </c>
    </row>
    <row r="47" spans="1:9" ht="15" thickBot="1" x14ac:dyDescent="0.35">
      <c r="A47" s="152" t="str">
        <f>A58</f>
        <v>NO</v>
      </c>
      <c r="C47" s="44" t="s">
        <v>63</v>
      </c>
      <c r="D47" s="70" t="s">
        <v>78</v>
      </c>
      <c r="E47" s="261" t="s">
        <v>79</v>
      </c>
      <c r="F47" s="262"/>
      <c r="G47" s="262"/>
      <c r="H47" s="262"/>
      <c r="I47" s="95" t="s">
        <v>1</v>
      </c>
    </row>
    <row r="48" spans="1:9" x14ac:dyDescent="0.3">
      <c r="A48" s="152" t="str">
        <f t="shared" ref="A48:A72" si="4">IF(I48&gt;0,"YES","NO")</f>
        <v>NO</v>
      </c>
      <c r="C48" s="3"/>
      <c r="D48" s="66">
        <v>0</v>
      </c>
      <c r="E48" s="263"/>
      <c r="F48" s="264"/>
      <c r="G48" s="264"/>
      <c r="H48" s="264"/>
      <c r="I48" s="96">
        <f>D48</f>
        <v>0</v>
      </c>
    </row>
    <row r="49" spans="1:9" x14ac:dyDescent="0.3">
      <c r="A49" s="152" t="str">
        <f t="shared" si="4"/>
        <v>NO</v>
      </c>
      <c r="C49" s="4"/>
      <c r="D49" s="67">
        <v>0</v>
      </c>
      <c r="E49" s="259"/>
      <c r="F49" s="260"/>
      <c r="G49" s="260"/>
      <c r="H49" s="260"/>
      <c r="I49" s="96">
        <f t="shared" ref="I49:I57" si="5">D49</f>
        <v>0</v>
      </c>
    </row>
    <row r="50" spans="1:9" x14ac:dyDescent="0.3">
      <c r="A50" s="152" t="str">
        <f t="shared" si="4"/>
        <v>NO</v>
      </c>
      <c r="C50" s="45"/>
      <c r="D50" s="68">
        <v>0</v>
      </c>
      <c r="E50" s="259"/>
      <c r="F50" s="260"/>
      <c r="G50" s="260"/>
      <c r="H50" s="260"/>
      <c r="I50" s="98">
        <f t="shared" si="5"/>
        <v>0</v>
      </c>
    </row>
    <row r="51" spans="1:9" x14ac:dyDescent="0.3">
      <c r="A51" s="152" t="str">
        <f t="shared" si="4"/>
        <v>NO</v>
      </c>
      <c r="C51" s="3"/>
      <c r="D51" s="66">
        <v>0</v>
      </c>
      <c r="E51" s="259"/>
      <c r="F51" s="260"/>
      <c r="G51" s="260"/>
      <c r="H51" s="260"/>
      <c r="I51" s="96">
        <f t="shared" si="5"/>
        <v>0</v>
      </c>
    </row>
    <row r="52" spans="1:9" x14ac:dyDescent="0.3">
      <c r="A52" s="152" t="str">
        <f t="shared" si="4"/>
        <v>NO</v>
      </c>
      <c r="C52" s="45"/>
      <c r="D52" s="64">
        <v>0</v>
      </c>
      <c r="E52" s="259"/>
      <c r="F52" s="260"/>
      <c r="G52" s="260"/>
      <c r="H52" s="260"/>
      <c r="I52" s="98">
        <f t="shared" si="5"/>
        <v>0</v>
      </c>
    </row>
    <row r="53" spans="1:9" x14ac:dyDescent="0.3">
      <c r="A53" s="152" t="str">
        <f t="shared" si="4"/>
        <v>NO</v>
      </c>
      <c r="C53" s="45"/>
      <c r="D53" s="64">
        <v>0</v>
      </c>
      <c r="E53" s="259"/>
      <c r="F53" s="260"/>
      <c r="G53" s="260"/>
      <c r="H53" s="260"/>
      <c r="I53" s="98">
        <f t="shared" si="5"/>
        <v>0</v>
      </c>
    </row>
    <row r="54" spans="1:9" x14ac:dyDescent="0.3">
      <c r="A54" s="152" t="str">
        <f t="shared" si="4"/>
        <v>NO</v>
      </c>
      <c r="C54" s="45"/>
      <c r="D54" s="64">
        <v>0</v>
      </c>
      <c r="E54" s="259"/>
      <c r="F54" s="260"/>
      <c r="G54" s="260"/>
      <c r="H54" s="260"/>
      <c r="I54" s="98">
        <f t="shared" si="5"/>
        <v>0</v>
      </c>
    </row>
    <row r="55" spans="1:9" x14ac:dyDescent="0.3">
      <c r="A55" s="152" t="str">
        <f t="shared" si="4"/>
        <v>NO</v>
      </c>
      <c r="C55" s="45"/>
      <c r="D55" s="64">
        <v>0</v>
      </c>
      <c r="E55" s="259"/>
      <c r="F55" s="260"/>
      <c r="G55" s="260"/>
      <c r="H55" s="260"/>
      <c r="I55" s="98">
        <f t="shared" si="5"/>
        <v>0</v>
      </c>
    </row>
    <row r="56" spans="1:9" x14ac:dyDescent="0.3">
      <c r="A56" s="152" t="str">
        <f t="shared" si="4"/>
        <v>NO</v>
      </c>
      <c r="C56" s="47"/>
      <c r="D56" s="65">
        <v>0</v>
      </c>
      <c r="E56" s="273"/>
      <c r="F56" s="274"/>
      <c r="G56" s="274"/>
      <c r="H56" s="274"/>
      <c r="I56" s="98">
        <f t="shared" si="5"/>
        <v>0</v>
      </c>
    </row>
    <row r="57" spans="1:9" ht="15" thickBot="1" x14ac:dyDescent="0.35">
      <c r="A57" s="152" t="str">
        <f t="shared" si="4"/>
        <v>NO</v>
      </c>
      <c r="C57" s="150"/>
      <c r="D57" s="90">
        <v>0</v>
      </c>
      <c r="E57" s="275"/>
      <c r="F57" s="276"/>
      <c r="G57" s="276"/>
      <c r="H57" s="276"/>
      <c r="I57" s="99">
        <f t="shared" si="5"/>
        <v>0</v>
      </c>
    </row>
    <row r="58" spans="1:9" ht="16.8" thickTop="1" thickBot="1" x14ac:dyDescent="0.35">
      <c r="A58" s="152" t="str">
        <f t="shared" si="4"/>
        <v>NO</v>
      </c>
      <c r="C58" s="254" t="s">
        <v>64</v>
      </c>
      <c r="D58" s="255"/>
      <c r="E58" s="255"/>
      <c r="F58" s="255"/>
      <c r="G58" s="255"/>
      <c r="H58" s="256"/>
      <c r="I58" s="107">
        <f>SUM(I48:I57)</f>
        <v>0</v>
      </c>
    </row>
    <row r="59" spans="1:9" ht="18.600000000000001" thickBot="1" x14ac:dyDescent="0.35">
      <c r="A59" s="152" t="str">
        <f>A71</f>
        <v>NO</v>
      </c>
      <c r="C59" s="232" t="s">
        <v>100</v>
      </c>
      <c r="D59" s="233"/>
      <c r="E59" s="233"/>
      <c r="F59" s="233"/>
      <c r="G59" s="233"/>
      <c r="H59" s="233"/>
      <c r="I59" s="248"/>
    </row>
    <row r="60" spans="1:9" ht="15" thickBot="1" x14ac:dyDescent="0.35">
      <c r="A60" s="152" t="str">
        <f>A71</f>
        <v>NO</v>
      </c>
      <c r="C60" s="44" t="s">
        <v>109</v>
      </c>
      <c r="D60" s="70" t="s">
        <v>78</v>
      </c>
      <c r="E60" s="261" t="s">
        <v>79</v>
      </c>
      <c r="F60" s="262"/>
      <c r="G60" s="262"/>
      <c r="H60" s="262"/>
      <c r="I60" s="100"/>
    </row>
    <row r="61" spans="1:9" x14ac:dyDescent="0.3">
      <c r="A61" s="152" t="str">
        <f t="shared" si="4"/>
        <v>NO</v>
      </c>
      <c r="C61" s="3"/>
      <c r="D61" s="66">
        <v>0</v>
      </c>
      <c r="E61" s="263"/>
      <c r="F61" s="264"/>
      <c r="G61" s="264"/>
      <c r="H61" s="264"/>
      <c r="I61" s="96">
        <f>D61</f>
        <v>0</v>
      </c>
    </row>
    <row r="62" spans="1:9" x14ac:dyDescent="0.3">
      <c r="A62" s="152" t="str">
        <f t="shared" si="4"/>
        <v>NO</v>
      </c>
      <c r="C62" s="4"/>
      <c r="D62" s="67">
        <v>0</v>
      </c>
      <c r="E62" s="259"/>
      <c r="F62" s="260"/>
      <c r="G62" s="260"/>
      <c r="H62" s="260"/>
      <c r="I62" s="96">
        <f t="shared" ref="I62:I70" si="6">D62</f>
        <v>0</v>
      </c>
    </row>
    <row r="63" spans="1:9" x14ac:dyDescent="0.3">
      <c r="A63" s="152" t="str">
        <f t="shared" si="4"/>
        <v>NO</v>
      </c>
      <c r="C63" s="45"/>
      <c r="D63" s="68">
        <v>0</v>
      </c>
      <c r="E63" s="259"/>
      <c r="F63" s="260"/>
      <c r="G63" s="260"/>
      <c r="H63" s="260"/>
      <c r="I63" s="98">
        <f t="shared" si="6"/>
        <v>0</v>
      </c>
    </row>
    <row r="64" spans="1:9" x14ac:dyDescent="0.3">
      <c r="A64" s="152" t="str">
        <f t="shared" si="4"/>
        <v>NO</v>
      </c>
      <c r="C64" s="3"/>
      <c r="D64" s="66">
        <v>0</v>
      </c>
      <c r="E64" s="259"/>
      <c r="F64" s="260"/>
      <c r="G64" s="260"/>
      <c r="H64" s="260"/>
      <c r="I64" s="96">
        <f t="shared" si="6"/>
        <v>0</v>
      </c>
    </row>
    <row r="65" spans="1:9" x14ac:dyDescent="0.3">
      <c r="A65" s="152" t="str">
        <f t="shared" si="4"/>
        <v>NO</v>
      </c>
      <c r="C65" s="45"/>
      <c r="D65" s="64">
        <v>0</v>
      </c>
      <c r="E65" s="259"/>
      <c r="F65" s="260"/>
      <c r="G65" s="260"/>
      <c r="H65" s="260"/>
      <c r="I65" s="98">
        <f t="shared" si="6"/>
        <v>0</v>
      </c>
    </row>
    <row r="66" spans="1:9" x14ac:dyDescent="0.3">
      <c r="A66" s="152" t="str">
        <f t="shared" si="4"/>
        <v>NO</v>
      </c>
      <c r="C66" s="45"/>
      <c r="D66" s="64">
        <v>0</v>
      </c>
      <c r="E66" s="259"/>
      <c r="F66" s="260"/>
      <c r="G66" s="260"/>
      <c r="H66" s="260"/>
      <c r="I66" s="98">
        <f t="shared" si="6"/>
        <v>0</v>
      </c>
    </row>
    <row r="67" spans="1:9" x14ac:dyDescent="0.3">
      <c r="A67" s="152" t="str">
        <f t="shared" si="4"/>
        <v>NO</v>
      </c>
      <c r="C67" s="45"/>
      <c r="D67" s="64">
        <v>0</v>
      </c>
      <c r="E67" s="259"/>
      <c r="F67" s="260"/>
      <c r="G67" s="260"/>
      <c r="H67" s="260"/>
      <c r="I67" s="98">
        <f t="shared" si="6"/>
        <v>0</v>
      </c>
    </row>
    <row r="68" spans="1:9" x14ac:dyDescent="0.3">
      <c r="A68" s="152" t="str">
        <f t="shared" si="4"/>
        <v>NO</v>
      </c>
      <c r="C68" s="45"/>
      <c r="D68" s="64">
        <v>0</v>
      </c>
      <c r="E68" s="259"/>
      <c r="F68" s="260"/>
      <c r="G68" s="260"/>
      <c r="H68" s="260"/>
      <c r="I68" s="98">
        <f t="shared" si="6"/>
        <v>0</v>
      </c>
    </row>
    <row r="69" spans="1:9" x14ac:dyDescent="0.3">
      <c r="A69" s="152" t="str">
        <f t="shared" si="4"/>
        <v>NO</v>
      </c>
      <c r="C69" s="47"/>
      <c r="D69" s="65">
        <v>0</v>
      </c>
      <c r="E69" s="273"/>
      <c r="F69" s="274"/>
      <c r="G69" s="274"/>
      <c r="H69" s="274"/>
      <c r="I69" s="98">
        <f t="shared" si="6"/>
        <v>0</v>
      </c>
    </row>
    <row r="70" spans="1:9" ht="15" thickBot="1" x14ac:dyDescent="0.35">
      <c r="A70" s="152" t="str">
        <f t="shared" si="4"/>
        <v>NO</v>
      </c>
      <c r="C70" s="150"/>
      <c r="D70" s="90">
        <v>0</v>
      </c>
      <c r="E70" s="275"/>
      <c r="F70" s="276"/>
      <c r="G70" s="276"/>
      <c r="H70" s="276"/>
      <c r="I70" s="99">
        <f t="shared" si="6"/>
        <v>0</v>
      </c>
    </row>
    <row r="71" spans="1:9" ht="16.2" thickTop="1" x14ac:dyDescent="0.3">
      <c r="A71" s="152" t="str">
        <f t="shared" si="4"/>
        <v>NO</v>
      </c>
      <c r="C71" s="254" t="s">
        <v>101</v>
      </c>
      <c r="D71" s="255"/>
      <c r="E71" s="255"/>
      <c r="F71" s="255"/>
      <c r="G71" s="255"/>
      <c r="H71" s="256"/>
      <c r="I71" s="107">
        <f>SUM(I61:I70)</f>
        <v>0</v>
      </c>
    </row>
    <row r="72" spans="1:9" ht="16.2" thickBot="1" x14ac:dyDescent="0.35">
      <c r="A72" s="152" t="str">
        <f t="shared" si="4"/>
        <v>NO</v>
      </c>
      <c r="C72" s="257" t="s">
        <v>102</v>
      </c>
      <c r="D72" s="258"/>
      <c r="E72" s="258"/>
      <c r="F72" s="258"/>
      <c r="G72" s="258"/>
      <c r="H72" s="258"/>
      <c r="I72" s="108">
        <f>SUM(I71,I58,I46)</f>
        <v>0</v>
      </c>
    </row>
    <row r="73" spans="1:9" ht="18.600000000000001" thickBot="1" x14ac:dyDescent="0.35">
      <c r="A73" s="152"/>
      <c r="C73" s="232" t="s">
        <v>103</v>
      </c>
      <c r="D73" s="233"/>
      <c r="E73" s="233"/>
      <c r="F73" s="233"/>
      <c r="G73" s="233"/>
      <c r="H73" s="233"/>
      <c r="I73" s="248"/>
    </row>
    <row r="74" spans="1:9" x14ac:dyDescent="0.3">
      <c r="A74" s="152"/>
      <c r="C74" s="279" t="str">
        <f>IF('!!COMPLETE FIRST!!'!F5=KEY!G2,KEY!G39,IF('!!COMPLETE FIRST!!'!F5=KEY!G3,KEY!G41,IF('!!COMPLETE FIRST!!'!F5=KEY!G4,KEY!G40,IF('!!COMPLETE FIRST!!'!F5=KEY!G5,KEY!G42,""))))</f>
        <v/>
      </c>
      <c r="D74" s="280"/>
      <c r="E74" s="280"/>
      <c r="F74" s="280"/>
      <c r="G74" s="280"/>
      <c r="H74" s="280"/>
      <c r="I74" s="281"/>
    </row>
    <row r="75" spans="1:9" x14ac:dyDescent="0.3">
      <c r="A75" s="152"/>
      <c r="C75" s="282"/>
      <c r="D75" s="283"/>
      <c r="E75" s="283"/>
      <c r="F75" s="283"/>
      <c r="G75" s="283"/>
      <c r="H75" s="283"/>
      <c r="I75" s="284"/>
    </row>
    <row r="76" spans="1:9" x14ac:dyDescent="0.3">
      <c r="A76" s="152"/>
      <c r="C76" s="282"/>
      <c r="D76" s="283"/>
      <c r="E76" s="283"/>
      <c r="F76" s="283"/>
      <c r="G76" s="283"/>
      <c r="H76" s="283"/>
      <c r="I76" s="284"/>
    </row>
    <row r="77" spans="1:9" ht="15" thickBot="1" x14ac:dyDescent="0.35">
      <c r="A77" s="152"/>
      <c r="C77" s="285"/>
      <c r="D77" s="286"/>
      <c r="E77" s="286"/>
      <c r="F77" s="286"/>
      <c r="G77" s="286"/>
      <c r="H77" s="286"/>
      <c r="I77" s="287"/>
    </row>
    <row r="78" spans="1:9" ht="15" thickBot="1" x14ac:dyDescent="0.35">
      <c r="A78" s="152" t="str">
        <f>IF(I84&gt;0,"YES","NO")</f>
        <v>NO</v>
      </c>
      <c r="C78" s="42" t="s">
        <v>111</v>
      </c>
      <c r="D78" s="43" t="s">
        <v>46</v>
      </c>
      <c r="E78" s="43" t="s">
        <v>44</v>
      </c>
      <c r="F78" s="43" t="s">
        <v>67</v>
      </c>
      <c r="G78" s="43" t="s">
        <v>68</v>
      </c>
      <c r="H78" s="93" t="s">
        <v>43</v>
      </c>
      <c r="I78" s="109" t="s">
        <v>1</v>
      </c>
    </row>
    <row r="79" spans="1:9" x14ac:dyDescent="0.3">
      <c r="A79" s="152" t="str">
        <f t="shared" ref="A79:A84" si="7">IF(I79&gt;0,"YES","NO")</f>
        <v>NO</v>
      </c>
      <c r="C79" s="1"/>
      <c r="D79" s="2"/>
      <c r="E79" s="22"/>
      <c r="F79" s="25"/>
      <c r="G79" s="62"/>
      <c r="H79" s="27"/>
      <c r="I79" s="96">
        <f>ROUND((IFERROR(((E79/12)*G79)*H79,0)),2)</f>
        <v>0</v>
      </c>
    </row>
    <row r="80" spans="1:9" x14ac:dyDescent="0.3">
      <c r="A80" s="152" t="str">
        <f t="shared" si="7"/>
        <v>NO</v>
      </c>
      <c r="C80" s="1"/>
      <c r="D80" s="2"/>
      <c r="E80" s="22"/>
      <c r="F80" s="72"/>
      <c r="G80" s="71"/>
      <c r="H80" s="27"/>
      <c r="I80" s="96">
        <f>ROUND((IFERROR(((E80/12)*G80)*H80,0)),2)</f>
        <v>0</v>
      </c>
    </row>
    <row r="81" spans="1:9" x14ac:dyDescent="0.3">
      <c r="A81" s="152" t="str">
        <f t="shared" si="7"/>
        <v>NO</v>
      </c>
      <c r="C81" s="1"/>
      <c r="D81" s="2"/>
      <c r="E81" s="22"/>
      <c r="F81" s="72"/>
      <c r="G81" s="71"/>
      <c r="H81" s="27"/>
      <c r="I81" s="96">
        <f>ROUND((IFERROR(((E81/12)*G81)*H81,0)),2)</f>
        <v>0</v>
      </c>
    </row>
    <row r="82" spans="1:9" x14ac:dyDescent="0.3">
      <c r="A82" s="152" t="str">
        <f t="shared" si="7"/>
        <v>NO</v>
      </c>
      <c r="C82" s="1"/>
      <c r="D82" s="2"/>
      <c r="E82" s="22"/>
      <c r="F82" s="72"/>
      <c r="G82" s="71"/>
      <c r="H82" s="27"/>
      <c r="I82" s="96">
        <f>ROUND((IFERROR(((E82/12)*G82)*H82,0)),2)</f>
        <v>0</v>
      </c>
    </row>
    <row r="83" spans="1:9" ht="15" thickBot="1" x14ac:dyDescent="0.35">
      <c r="A83" s="152" t="str">
        <f t="shared" si="7"/>
        <v>NO</v>
      </c>
      <c r="C83" s="1"/>
      <c r="D83" s="2"/>
      <c r="E83" s="22"/>
      <c r="F83" s="72"/>
      <c r="G83" s="71"/>
      <c r="H83" s="27"/>
      <c r="I83" s="96">
        <f>ROUND((IFERROR(((E83/12)*G83)*H83,0)),2)</f>
        <v>0</v>
      </c>
    </row>
    <row r="84" spans="1:9" ht="16.8" thickTop="1" thickBot="1" x14ac:dyDescent="0.35">
      <c r="A84" s="152" t="str">
        <f t="shared" si="7"/>
        <v>NO</v>
      </c>
      <c r="C84" s="251" t="s">
        <v>90</v>
      </c>
      <c r="D84" s="252"/>
      <c r="E84" s="252"/>
      <c r="F84" s="252"/>
      <c r="G84" s="252"/>
      <c r="H84" s="253"/>
      <c r="I84" s="172">
        <f>SUM(I79:I83)</f>
        <v>0</v>
      </c>
    </row>
    <row r="85" spans="1:9" ht="15" thickBot="1" x14ac:dyDescent="0.35">
      <c r="A85" s="152" t="str">
        <f>IF(I91&gt;0,"YES","NO")</f>
        <v>NO</v>
      </c>
      <c r="C85" s="42" t="s">
        <v>111</v>
      </c>
      <c r="D85" s="43" t="s">
        <v>46</v>
      </c>
      <c r="E85" s="43" t="str">
        <f>IF('!!COMPLETE FIRST!!'!$E$11="YES","","100% Annual Fringe Cost")</f>
        <v>100% Annual Fringe Cost</v>
      </c>
      <c r="F85" s="43"/>
      <c r="G85" s="43" t="str">
        <f>IF('!!COMPLETE FIRST!!'!$E$11="YES","Fringe Rate %","")</f>
        <v/>
      </c>
      <c r="H85" s="93"/>
      <c r="I85" s="95" t="s">
        <v>1</v>
      </c>
    </row>
    <row r="86" spans="1:9" x14ac:dyDescent="0.3">
      <c r="A86" s="152" t="str">
        <f t="shared" ref="A86:A91" si="8">IF(I86&gt;0,"YES","NO")</f>
        <v>NO</v>
      </c>
      <c r="C86" s="191" t="str">
        <f t="shared" ref="C86:D90" si="9">IF(C79="","",C79)</f>
        <v/>
      </c>
      <c r="D86" s="192" t="str">
        <f t="shared" si="9"/>
        <v/>
      </c>
      <c r="E86" s="22"/>
      <c r="F86" s="84"/>
      <c r="G86" s="62"/>
      <c r="H86" s="85"/>
      <c r="I86" s="96">
        <f>IFERROR(ROUND(IF('!!COMPLETE FIRST!!'!$E$11="yes",(I79*G86),((E86/12)*G79)*H79),2),0)</f>
        <v>0</v>
      </c>
    </row>
    <row r="87" spans="1:9" x14ac:dyDescent="0.3">
      <c r="A87" s="152" t="str">
        <f t="shared" si="8"/>
        <v>NO</v>
      </c>
      <c r="C87" s="83" t="str">
        <f t="shared" si="9"/>
        <v/>
      </c>
      <c r="D87" s="193" t="str">
        <f t="shared" si="9"/>
        <v/>
      </c>
      <c r="E87" s="22"/>
      <c r="F87" s="84"/>
      <c r="G87" s="62"/>
      <c r="H87" s="85"/>
      <c r="I87" s="96">
        <f>IFERROR(ROUND(IF('!!COMPLETE FIRST!!'!$E$11="yes",(I80*G87),((E87/12)*G80)*H80),2),0)</f>
        <v>0</v>
      </c>
    </row>
    <row r="88" spans="1:9" x14ac:dyDescent="0.3">
      <c r="A88" s="152" t="str">
        <f t="shared" si="8"/>
        <v>NO</v>
      </c>
      <c r="C88" s="83" t="str">
        <f t="shared" si="9"/>
        <v/>
      </c>
      <c r="D88" s="193" t="str">
        <f t="shared" si="9"/>
        <v/>
      </c>
      <c r="E88" s="22"/>
      <c r="F88" s="84"/>
      <c r="G88" s="62"/>
      <c r="H88" s="85"/>
      <c r="I88" s="96">
        <f>IFERROR(ROUND(IF('!!COMPLETE FIRST!!'!$E$11="yes",(I81*G88),((E88/12)*G81)*H81),2),0)</f>
        <v>0</v>
      </c>
    </row>
    <row r="89" spans="1:9" x14ac:dyDescent="0.3">
      <c r="A89" s="152" t="str">
        <f t="shared" si="8"/>
        <v>NO</v>
      </c>
      <c r="C89" s="83" t="str">
        <f t="shared" si="9"/>
        <v/>
      </c>
      <c r="D89" s="193" t="str">
        <f t="shared" si="9"/>
        <v/>
      </c>
      <c r="E89" s="22"/>
      <c r="F89" s="84"/>
      <c r="G89" s="62"/>
      <c r="H89" s="85"/>
      <c r="I89" s="96">
        <f>IFERROR(ROUND(IF('!!COMPLETE FIRST!!'!$E$11="yes",(I82*G89),((E89/12)*G82)*H82),2),0)</f>
        <v>0</v>
      </c>
    </row>
    <row r="90" spans="1:9" ht="15" thickBot="1" x14ac:dyDescent="0.35">
      <c r="A90" s="152" t="str">
        <f t="shared" si="8"/>
        <v>NO</v>
      </c>
      <c r="C90" s="194" t="str">
        <f t="shared" si="9"/>
        <v/>
      </c>
      <c r="D90" s="195" t="str">
        <f t="shared" si="9"/>
        <v/>
      </c>
      <c r="E90" s="22"/>
      <c r="F90" s="84"/>
      <c r="G90" s="62"/>
      <c r="H90" s="85"/>
      <c r="I90" s="96">
        <f>IFERROR(ROUND(IF('!!COMPLETE FIRST!!'!$E$11="yes",(I83*G90),((E90/12)*G83)*H83),2),0)</f>
        <v>0</v>
      </c>
    </row>
    <row r="91" spans="1:9" ht="16.8" thickTop="1" thickBot="1" x14ac:dyDescent="0.35">
      <c r="A91" s="152" t="str">
        <f t="shared" si="8"/>
        <v>NO</v>
      </c>
      <c r="C91" s="251" t="s">
        <v>91</v>
      </c>
      <c r="D91" s="252"/>
      <c r="E91" s="252"/>
      <c r="F91" s="252"/>
      <c r="G91" s="252"/>
      <c r="H91" s="253"/>
      <c r="I91" s="172">
        <f>SUM(I86:I90)</f>
        <v>0</v>
      </c>
    </row>
    <row r="92" spans="1:9" ht="15" thickBot="1" x14ac:dyDescent="0.35">
      <c r="A92" s="152" t="str">
        <f>IF(I104&gt;0,"YES","NO")</f>
        <v>NO</v>
      </c>
      <c r="C92" s="42" t="s">
        <v>62</v>
      </c>
      <c r="D92" s="43" t="s">
        <v>78</v>
      </c>
      <c r="E92" s="277" t="s">
        <v>82</v>
      </c>
      <c r="F92" s="278"/>
      <c r="G92" s="278"/>
      <c r="H92" s="278"/>
      <c r="I92" s="109"/>
    </row>
    <row r="93" spans="1:9" x14ac:dyDescent="0.3">
      <c r="A93" s="152" t="str">
        <f t="shared" ref="A93:A105" si="10">IF(I93&gt;0,"YES","NO")</f>
        <v>NO</v>
      </c>
      <c r="C93" s="1"/>
      <c r="D93" s="74">
        <v>0</v>
      </c>
      <c r="E93" s="290"/>
      <c r="F93" s="291"/>
      <c r="G93" s="291"/>
      <c r="H93" s="291"/>
      <c r="I93" s="96">
        <f>D93</f>
        <v>0</v>
      </c>
    </row>
    <row r="94" spans="1:9" x14ac:dyDescent="0.3">
      <c r="A94" s="152" t="str">
        <f t="shared" si="10"/>
        <v>NO</v>
      </c>
      <c r="C94" s="1"/>
      <c r="D94" s="74">
        <v>0</v>
      </c>
      <c r="E94" s="288"/>
      <c r="F94" s="289"/>
      <c r="G94" s="289"/>
      <c r="H94" s="289"/>
      <c r="I94" s="96">
        <f t="shared" ref="I94:I102" si="11">D94</f>
        <v>0</v>
      </c>
    </row>
    <row r="95" spans="1:9" x14ac:dyDescent="0.3">
      <c r="A95" s="152" t="str">
        <f t="shared" si="10"/>
        <v>NO</v>
      </c>
      <c r="C95" s="1"/>
      <c r="D95" s="74">
        <v>0</v>
      </c>
      <c r="E95" s="288"/>
      <c r="F95" s="289"/>
      <c r="G95" s="289"/>
      <c r="H95" s="289"/>
      <c r="I95" s="96">
        <f t="shared" si="11"/>
        <v>0</v>
      </c>
    </row>
    <row r="96" spans="1:9" x14ac:dyDescent="0.3">
      <c r="A96" s="152" t="str">
        <f t="shared" si="10"/>
        <v>NO</v>
      </c>
      <c r="C96" s="1"/>
      <c r="D96" s="74">
        <v>0</v>
      </c>
      <c r="E96" s="288"/>
      <c r="F96" s="289"/>
      <c r="G96" s="289"/>
      <c r="H96" s="289"/>
      <c r="I96" s="96">
        <f t="shared" si="11"/>
        <v>0</v>
      </c>
    </row>
    <row r="97" spans="1:12" x14ac:dyDescent="0.3">
      <c r="A97" s="152" t="str">
        <f t="shared" si="10"/>
        <v>NO</v>
      </c>
      <c r="C97" s="1"/>
      <c r="D97" s="74">
        <v>0</v>
      </c>
      <c r="E97" s="288"/>
      <c r="F97" s="289"/>
      <c r="G97" s="289"/>
      <c r="H97" s="289"/>
      <c r="I97" s="96">
        <f t="shared" si="11"/>
        <v>0</v>
      </c>
    </row>
    <row r="98" spans="1:12" x14ac:dyDescent="0.3">
      <c r="A98" s="152" t="str">
        <f t="shared" si="10"/>
        <v>NO</v>
      </c>
      <c r="C98" s="1"/>
      <c r="D98" s="74">
        <v>0</v>
      </c>
      <c r="E98" s="288"/>
      <c r="F98" s="289"/>
      <c r="G98" s="289"/>
      <c r="H98" s="289"/>
      <c r="I98" s="96">
        <f t="shared" si="11"/>
        <v>0</v>
      </c>
    </row>
    <row r="99" spans="1:12" x14ac:dyDescent="0.3">
      <c r="A99" s="152" t="str">
        <f t="shared" si="10"/>
        <v>NO</v>
      </c>
      <c r="C99" s="1"/>
      <c r="D99" s="74">
        <v>0</v>
      </c>
      <c r="E99" s="288"/>
      <c r="F99" s="289"/>
      <c r="G99" s="289"/>
      <c r="H99" s="289"/>
      <c r="I99" s="96">
        <f t="shared" si="11"/>
        <v>0</v>
      </c>
    </row>
    <row r="100" spans="1:12" x14ac:dyDescent="0.3">
      <c r="A100" s="152" t="str">
        <f t="shared" si="10"/>
        <v>NO</v>
      </c>
      <c r="C100" s="1"/>
      <c r="D100" s="74">
        <v>0</v>
      </c>
      <c r="E100" s="288"/>
      <c r="F100" s="289"/>
      <c r="G100" s="289"/>
      <c r="H100" s="289"/>
      <c r="I100" s="96">
        <f t="shared" si="11"/>
        <v>0</v>
      </c>
    </row>
    <row r="101" spans="1:12" x14ac:dyDescent="0.3">
      <c r="A101" s="152" t="str">
        <f t="shared" si="10"/>
        <v>NO</v>
      </c>
      <c r="C101" s="46"/>
      <c r="D101" s="75">
        <v>0</v>
      </c>
      <c r="E101" s="288"/>
      <c r="F101" s="289"/>
      <c r="G101" s="289"/>
      <c r="H101" s="289"/>
      <c r="I101" s="96">
        <f t="shared" si="11"/>
        <v>0</v>
      </c>
    </row>
    <row r="102" spans="1:12" ht="15" thickBot="1" x14ac:dyDescent="0.35">
      <c r="A102" s="152" t="str">
        <f t="shared" si="10"/>
        <v>NO</v>
      </c>
      <c r="C102" s="1"/>
      <c r="D102" s="74">
        <v>0</v>
      </c>
      <c r="E102" s="288"/>
      <c r="F102" s="289"/>
      <c r="G102" s="289"/>
      <c r="H102" s="289"/>
      <c r="I102" s="96">
        <f t="shared" si="11"/>
        <v>0</v>
      </c>
    </row>
    <row r="103" spans="1:12" ht="15" thickBot="1" x14ac:dyDescent="0.35">
      <c r="A103" s="152" t="str">
        <f t="shared" si="10"/>
        <v>NO</v>
      </c>
      <c r="C103" s="203" t="s">
        <v>112</v>
      </c>
      <c r="D103" s="204"/>
      <c r="E103" s="245" t="s">
        <v>113</v>
      </c>
      <c r="F103" s="246"/>
      <c r="G103" s="246"/>
      <c r="H103" s="247"/>
      <c r="I103" s="205">
        <f>D103*(I46+I58)</f>
        <v>0</v>
      </c>
    </row>
    <row r="104" spans="1:12" ht="16.8" thickTop="1" thickBot="1" x14ac:dyDescent="0.35">
      <c r="A104" s="152" t="str">
        <f t="shared" si="10"/>
        <v>NO</v>
      </c>
      <c r="C104" s="251" t="s">
        <v>92</v>
      </c>
      <c r="D104" s="252"/>
      <c r="E104" s="252"/>
      <c r="F104" s="252"/>
      <c r="G104" s="252"/>
      <c r="H104" s="253"/>
      <c r="I104" s="172">
        <f>SUM(I93:I103)</f>
        <v>0</v>
      </c>
    </row>
    <row r="105" spans="1:12" ht="15.6" x14ac:dyDescent="0.3">
      <c r="A105" s="152" t="str">
        <f t="shared" si="10"/>
        <v>YES</v>
      </c>
      <c r="C105" s="238" t="str">
        <f>IF('!!COMPLETE FIRST!!'!$F$5=KEY!G3,"Cost Allocation Subtotal","")</f>
        <v/>
      </c>
      <c r="D105" s="239"/>
      <c r="E105" s="239"/>
      <c r="F105" s="239"/>
      <c r="G105" s="239"/>
      <c r="H105" s="240"/>
      <c r="I105" s="110" t="str">
        <f>IF('!!COMPLETE FIRST!!'!F5=KEY!G3,SUM(I84,I91,I104),IF('!!COMPLETE FIRST!!'!F5=KEY!G6,SUM(I84,I91,I104),""))</f>
        <v/>
      </c>
    </row>
    <row r="106" spans="1:12" ht="15.6" x14ac:dyDescent="0.3">
      <c r="A106" s="152"/>
      <c r="C106" s="265" t="str">
        <f>IF('!!COMPLETE FIRST!!'!$F$5=KEY!G2,"Negotiated Indirect Cost Rate","")</f>
        <v/>
      </c>
      <c r="D106" s="266"/>
      <c r="E106" s="266"/>
      <c r="F106" s="266"/>
      <c r="G106" s="266"/>
      <c r="H106" s="269"/>
      <c r="I106" s="111" t="str">
        <f>IF('!!COMPLETE FIRST!!'!F5=KEY!G2,IF('!!COMPLETE FIRST!!'!$E$7&gt;=0.1,($I$72-$I$71)*0.1,($I$72-$I$71)*'!!COMPLETE FIRST!!'!$E$7),"")</f>
        <v/>
      </c>
    </row>
    <row r="107" spans="1:12" ht="15.6" x14ac:dyDescent="0.3">
      <c r="A107" s="152"/>
      <c r="C107" s="265" t="str">
        <f>IF('!!COMPLETE FIRST!!'!F5=KEY!G4,"10% De Minimis Rate","")</f>
        <v/>
      </c>
      <c r="D107" s="266"/>
      <c r="E107" s="266"/>
      <c r="F107" s="266"/>
      <c r="G107" s="266"/>
      <c r="H107" s="269"/>
      <c r="I107" s="111" t="str">
        <f>IF('!!COMPLETE FIRST!!'!$F$5=KEY!$G$4,(SUM(I72-I71)*0.1),"")</f>
        <v/>
      </c>
      <c r="L107" s="124"/>
    </row>
    <row r="108" spans="1:12" ht="16.2" thickBot="1" x14ac:dyDescent="0.35">
      <c r="A108" s="152"/>
      <c r="C108" s="265" t="s">
        <v>65</v>
      </c>
      <c r="D108" s="266"/>
      <c r="E108" s="266"/>
      <c r="F108" s="266"/>
      <c r="G108" s="266"/>
      <c r="H108" s="266"/>
      <c r="I108" s="103">
        <f>SUM(I105:I107)</f>
        <v>0</v>
      </c>
    </row>
    <row r="109" spans="1:12" ht="18.600000000000001" thickBot="1" x14ac:dyDescent="0.35">
      <c r="A109" s="152"/>
      <c r="C109" s="267" t="s">
        <v>66</v>
      </c>
      <c r="D109" s="268"/>
      <c r="E109" s="268"/>
      <c r="F109" s="268"/>
      <c r="G109" s="268"/>
      <c r="H109" s="268"/>
      <c r="I109" s="112">
        <f>I108+I72</f>
        <v>0</v>
      </c>
    </row>
    <row r="110" spans="1:12" ht="15" thickBot="1" x14ac:dyDescent="0.35">
      <c r="A110" s="152"/>
      <c r="C110" s="133"/>
      <c r="D110" s="133"/>
      <c r="E110" s="133"/>
      <c r="F110" s="133"/>
      <c r="G110" s="133"/>
      <c r="H110" s="113"/>
      <c r="I110" s="146"/>
    </row>
    <row r="111" spans="1:12" ht="15" thickBot="1" x14ac:dyDescent="0.35">
      <c r="A111" s="152"/>
      <c r="C111" s="134"/>
      <c r="D111" s="135"/>
      <c r="E111" s="134"/>
      <c r="F111" s="136"/>
      <c r="G111" s="137"/>
      <c r="H111" s="138" t="s">
        <v>83</v>
      </c>
      <c r="I111" s="131">
        <f>IFERROR(I108/I72,0)</f>
        <v>0</v>
      </c>
    </row>
    <row r="112" spans="1:12" x14ac:dyDescent="0.3">
      <c r="A112" s="152"/>
      <c r="C112" s="114"/>
      <c r="D112" s="114"/>
      <c r="E112" s="114"/>
      <c r="F112" s="114"/>
      <c r="G112" s="114"/>
      <c r="H112" s="114"/>
      <c r="I112" s="114"/>
      <c r="J112" s="114"/>
    </row>
    <row r="113" spans="1:15" x14ac:dyDescent="0.3">
      <c r="A113" s="152"/>
      <c r="C113" s="123"/>
      <c r="D113" s="270" t="s">
        <v>15</v>
      </c>
      <c r="E113" s="271"/>
      <c r="F113" s="271"/>
      <c r="G113" s="271"/>
      <c r="H113" s="272"/>
      <c r="I113" s="139"/>
      <c r="J113" s="114"/>
    </row>
    <row r="114" spans="1:15" x14ac:dyDescent="0.3">
      <c r="A114" s="152"/>
      <c r="C114" s="123"/>
      <c r="D114" s="270" t="s">
        <v>13</v>
      </c>
      <c r="E114" s="271"/>
      <c r="F114" s="271"/>
      <c r="G114" s="271"/>
      <c r="H114" s="272"/>
      <c r="I114" s="139"/>
      <c r="J114" s="114"/>
    </row>
    <row r="115" spans="1:15" x14ac:dyDescent="0.3">
      <c r="A115" s="152"/>
      <c r="C115" s="123"/>
      <c r="D115" s="270" t="s">
        <v>14</v>
      </c>
      <c r="E115" s="271"/>
      <c r="F115" s="271"/>
      <c r="G115" s="271"/>
      <c r="H115" s="272"/>
      <c r="I115" s="139"/>
      <c r="J115" s="114"/>
    </row>
    <row r="116" spans="1:15" x14ac:dyDescent="0.3">
      <c r="A116" s="152"/>
    </row>
    <row r="117" spans="1:15" ht="15" thickBot="1" x14ac:dyDescent="0.35">
      <c r="A117" s="152"/>
    </row>
    <row r="118" spans="1:15" ht="18.600000000000001" thickBot="1" x14ac:dyDescent="0.35">
      <c r="A118" s="152" t="str">
        <f>A119</f>
        <v>NO</v>
      </c>
      <c r="C118" s="144" t="s">
        <v>84</v>
      </c>
      <c r="D118" s="232" t="s">
        <v>85</v>
      </c>
      <c r="E118" s="233"/>
      <c r="F118" s="233"/>
      <c r="G118" s="233"/>
      <c r="H118" s="233"/>
      <c r="I118" s="143"/>
    </row>
    <row r="119" spans="1:15" x14ac:dyDescent="0.3">
      <c r="A119" s="152" t="str">
        <f>IF(C119=0,"NO","YES")</f>
        <v>NO</v>
      </c>
      <c r="C119" s="73"/>
      <c r="D119" s="234"/>
      <c r="E119" s="235"/>
      <c r="F119" s="235"/>
      <c r="G119" s="235"/>
      <c r="H119" s="236"/>
      <c r="I119" s="115"/>
    </row>
    <row r="120" spans="1:15" x14ac:dyDescent="0.3">
      <c r="A120" s="152" t="str">
        <f>A119</f>
        <v>NO</v>
      </c>
      <c r="C120" s="116"/>
      <c r="D120" s="226"/>
      <c r="E120" s="227"/>
      <c r="F120" s="227"/>
      <c r="G120" s="227"/>
      <c r="H120" s="228"/>
      <c r="I120" s="115"/>
      <c r="O120" s="145"/>
    </row>
    <row r="121" spans="1:15" x14ac:dyDescent="0.3">
      <c r="A121" s="152" t="str">
        <f t="shared" ref="A121:A184" si="12">A120</f>
        <v>NO</v>
      </c>
      <c r="C121" s="116"/>
      <c r="D121" s="229"/>
      <c r="E121" s="230"/>
      <c r="F121" s="230"/>
      <c r="G121" s="230"/>
      <c r="H121" s="231"/>
      <c r="I121" s="115"/>
    </row>
    <row r="122" spans="1:15" x14ac:dyDescent="0.3">
      <c r="A122" s="152" t="str">
        <f t="shared" si="12"/>
        <v>NO</v>
      </c>
      <c r="C122" s="117"/>
      <c r="D122" s="118"/>
      <c r="E122" s="118"/>
      <c r="F122" s="118"/>
      <c r="G122" s="118"/>
      <c r="H122" s="118"/>
      <c r="I122" s="119"/>
    </row>
    <row r="123" spans="1:15" x14ac:dyDescent="0.3">
      <c r="A123" s="152" t="str">
        <f>IF(C123=0,"NO","YES")</f>
        <v>NO</v>
      </c>
      <c r="C123" s="73"/>
      <c r="D123" s="223"/>
      <c r="E123" s="224"/>
      <c r="F123" s="224"/>
      <c r="G123" s="224"/>
      <c r="H123" s="225"/>
      <c r="I123" s="115"/>
    </row>
    <row r="124" spans="1:15" x14ac:dyDescent="0.3">
      <c r="A124" s="152" t="str">
        <f t="shared" si="12"/>
        <v>NO</v>
      </c>
      <c r="C124" s="116"/>
      <c r="D124" s="226"/>
      <c r="E124" s="227"/>
      <c r="F124" s="227"/>
      <c r="G124" s="227"/>
      <c r="H124" s="228"/>
      <c r="I124" s="115"/>
    </row>
    <row r="125" spans="1:15" x14ac:dyDescent="0.3">
      <c r="A125" s="152" t="str">
        <f t="shared" si="12"/>
        <v>NO</v>
      </c>
      <c r="C125" s="116"/>
      <c r="D125" s="229"/>
      <c r="E125" s="230"/>
      <c r="F125" s="230"/>
      <c r="G125" s="230"/>
      <c r="H125" s="231"/>
      <c r="I125" s="115"/>
    </row>
    <row r="126" spans="1:15" x14ac:dyDescent="0.3">
      <c r="A126" s="152" t="str">
        <f t="shared" si="12"/>
        <v>NO</v>
      </c>
      <c r="C126" s="117"/>
      <c r="D126" s="118"/>
      <c r="E126" s="118"/>
      <c r="F126" s="118"/>
      <c r="G126" s="118"/>
      <c r="H126" s="118"/>
      <c r="I126" s="119"/>
    </row>
    <row r="127" spans="1:15" x14ac:dyDescent="0.3">
      <c r="A127" s="152" t="str">
        <f>IF(C127=0,"NO","YES")</f>
        <v>NO</v>
      </c>
      <c r="C127" s="73"/>
      <c r="D127" s="223"/>
      <c r="E127" s="224"/>
      <c r="F127" s="224"/>
      <c r="G127" s="224"/>
      <c r="H127" s="225"/>
      <c r="I127" s="115"/>
    </row>
    <row r="128" spans="1:15" x14ac:dyDescent="0.3">
      <c r="A128" s="152" t="str">
        <f t="shared" si="12"/>
        <v>NO</v>
      </c>
      <c r="C128" s="116"/>
      <c r="D128" s="226"/>
      <c r="E128" s="227"/>
      <c r="F128" s="227"/>
      <c r="G128" s="227"/>
      <c r="H128" s="228"/>
      <c r="I128" s="115"/>
    </row>
    <row r="129" spans="1:9" x14ac:dyDescent="0.3">
      <c r="A129" s="152" t="str">
        <f t="shared" si="12"/>
        <v>NO</v>
      </c>
      <c r="C129" s="116"/>
      <c r="D129" s="229"/>
      <c r="E129" s="230"/>
      <c r="F129" s="230"/>
      <c r="G129" s="230"/>
      <c r="H129" s="231"/>
      <c r="I129" s="115"/>
    </row>
    <row r="130" spans="1:9" x14ac:dyDescent="0.3">
      <c r="A130" s="152" t="str">
        <f t="shared" si="12"/>
        <v>NO</v>
      </c>
      <c r="C130" s="117"/>
      <c r="D130" s="118"/>
      <c r="E130" s="118"/>
      <c r="F130" s="118"/>
      <c r="G130" s="118"/>
      <c r="H130" s="118"/>
      <c r="I130" s="119"/>
    </row>
    <row r="131" spans="1:9" x14ac:dyDescent="0.3">
      <c r="A131" s="152" t="str">
        <f>IF(C131=0,"NO","YES")</f>
        <v>NO</v>
      </c>
      <c r="C131" s="73"/>
      <c r="D131" s="223"/>
      <c r="E131" s="224"/>
      <c r="F131" s="224"/>
      <c r="G131" s="224"/>
      <c r="H131" s="225"/>
      <c r="I131" s="115"/>
    </row>
    <row r="132" spans="1:9" x14ac:dyDescent="0.3">
      <c r="A132" s="152" t="str">
        <f t="shared" si="12"/>
        <v>NO</v>
      </c>
      <c r="C132" s="116"/>
      <c r="D132" s="226"/>
      <c r="E132" s="227"/>
      <c r="F132" s="227"/>
      <c r="G132" s="227"/>
      <c r="H132" s="228"/>
      <c r="I132" s="115"/>
    </row>
    <row r="133" spans="1:9" x14ac:dyDescent="0.3">
      <c r="A133" s="152" t="str">
        <f t="shared" si="12"/>
        <v>NO</v>
      </c>
      <c r="C133" s="116"/>
      <c r="D133" s="229"/>
      <c r="E133" s="230"/>
      <c r="F133" s="230"/>
      <c r="G133" s="230"/>
      <c r="H133" s="231"/>
      <c r="I133" s="115"/>
    </row>
    <row r="134" spans="1:9" x14ac:dyDescent="0.3">
      <c r="A134" s="152" t="str">
        <f t="shared" si="12"/>
        <v>NO</v>
      </c>
      <c r="C134" s="117"/>
      <c r="D134" s="118"/>
      <c r="E134" s="118"/>
      <c r="F134" s="118"/>
      <c r="G134" s="118"/>
      <c r="H134" s="118"/>
      <c r="I134" s="119"/>
    </row>
    <row r="135" spans="1:9" x14ac:dyDescent="0.3">
      <c r="A135" s="152" t="str">
        <f>IF(C135=0,"NO","YES")</f>
        <v>NO</v>
      </c>
      <c r="C135" s="73"/>
      <c r="D135" s="223"/>
      <c r="E135" s="224"/>
      <c r="F135" s="224"/>
      <c r="G135" s="224"/>
      <c r="H135" s="225"/>
      <c r="I135" s="115"/>
    </row>
    <row r="136" spans="1:9" x14ac:dyDescent="0.3">
      <c r="A136" s="152" t="str">
        <f t="shared" si="12"/>
        <v>NO</v>
      </c>
      <c r="C136" s="116"/>
      <c r="D136" s="226"/>
      <c r="E136" s="227"/>
      <c r="F136" s="227"/>
      <c r="G136" s="227"/>
      <c r="H136" s="228"/>
      <c r="I136" s="115"/>
    </row>
    <row r="137" spans="1:9" x14ac:dyDescent="0.3">
      <c r="A137" s="152" t="str">
        <f t="shared" si="12"/>
        <v>NO</v>
      </c>
      <c r="C137" s="116"/>
      <c r="D137" s="229"/>
      <c r="E137" s="230"/>
      <c r="F137" s="230"/>
      <c r="G137" s="230"/>
      <c r="H137" s="231"/>
      <c r="I137" s="115"/>
    </row>
    <row r="138" spans="1:9" x14ac:dyDescent="0.3">
      <c r="A138" s="152" t="str">
        <f t="shared" si="12"/>
        <v>NO</v>
      </c>
      <c r="C138" s="117"/>
      <c r="D138" s="118"/>
      <c r="E138" s="118"/>
      <c r="F138" s="118"/>
      <c r="G138" s="118"/>
      <c r="H138" s="118"/>
      <c r="I138" s="119"/>
    </row>
    <row r="139" spans="1:9" x14ac:dyDescent="0.3">
      <c r="A139" s="152" t="str">
        <f>IF(C139=0,"NO","YES")</f>
        <v>NO</v>
      </c>
      <c r="C139" s="73"/>
      <c r="D139" s="223"/>
      <c r="E139" s="224"/>
      <c r="F139" s="224"/>
      <c r="G139" s="224"/>
      <c r="H139" s="225"/>
      <c r="I139" s="115"/>
    </row>
    <row r="140" spans="1:9" x14ac:dyDescent="0.3">
      <c r="A140" s="152" t="str">
        <f t="shared" si="12"/>
        <v>NO</v>
      </c>
      <c r="C140" s="116"/>
      <c r="D140" s="226"/>
      <c r="E140" s="227"/>
      <c r="F140" s="227"/>
      <c r="G140" s="227"/>
      <c r="H140" s="228"/>
      <c r="I140" s="115"/>
    </row>
    <row r="141" spans="1:9" x14ac:dyDescent="0.3">
      <c r="A141" s="152" t="str">
        <f t="shared" si="12"/>
        <v>NO</v>
      </c>
      <c r="C141" s="116"/>
      <c r="D141" s="229"/>
      <c r="E141" s="230"/>
      <c r="F141" s="230"/>
      <c r="G141" s="230"/>
      <c r="H141" s="231"/>
      <c r="I141" s="115"/>
    </row>
    <row r="142" spans="1:9" x14ac:dyDescent="0.3">
      <c r="A142" s="152" t="str">
        <f t="shared" si="12"/>
        <v>NO</v>
      </c>
      <c r="C142" s="117"/>
      <c r="D142" s="118"/>
      <c r="E142" s="118"/>
      <c r="F142" s="118"/>
      <c r="G142" s="118"/>
      <c r="H142" s="118"/>
      <c r="I142" s="119"/>
    </row>
    <row r="143" spans="1:9" x14ac:dyDescent="0.3">
      <c r="A143" s="152" t="str">
        <f>IF(C143=0,"NO","YES")</f>
        <v>NO</v>
      </c>
      <c r="C143" s="73"/>
      <c r="D143" s="223"/>
      <c r="E143" s="224"/>
      <c r="F143" s="224"/>
      <c r="G143" s="224"/>
      <c r="H143" s="225"/>
      <c r="I143" s="115"/>
    </row>
    <row r="144" spans="1:9" x14ac:dyDescent="0.3">
      <c r="A144" s="152" t="str">
        <f t="shared" si="12"/>
        <v>NO</v>
      </c>
      <c r="C144" s="116"/>
      <c r="D144" s="226"/>
      <c r="E144" s="227"/>
      <c r="F144" s="227"/>
      <c r="G144" s="227"/>
      <c r="H144" s="228"/>
      <c r="I144" s="115"/>
    </row>
    <row r="145" spans="1:9" x14ac:dyDescent="0.3">
      <c r="A145" s="152" t="str">
        <f t="shared" si="12"/>
        <v>NO</v>
      </c>
      <c r="C145" s="116"/>
      <c r="D145" s="229"/>
      <c r="E145" s="230"/>
      <c r="F145" s="230"/>
      <c r="G145" s="230"/>
      <c r="H145" s="231"/>
      <c r="I145" s="115"/>
    </row>
    <row r="146" spans="1:9" x14ac:dyDescent="0.3">
      <c r="A146" s="152" t="str">
        <f t="shared" si="12"/>
        <v>NO</v>
      </c>
      <c r="C146" s="117"/>
      <c r="D146" s="118"/>
      <c r="E146" s="118"/>
      <c r="F146" s="118"/>
      <c r="G146" s="118"/>
      <c r="H146" s="118"/>
      <c r="I146" s="119"/>
    </row>
    <row r="147" spans="1:9" x14ac:dyDescent="0.3">
      <c r="A147" s="152" t="str">
        <f>IF(C147=0,"NO","YES")</f>
        <v>NO</v>
      </c>
      <c r="C147" s="73"/>
      <c r="D147" s="223"/>
      <c r="E147" s="224"/>
      <c r="F147" s="224"/>
      <c r="G147" s="224"/>
      <c r="H147" s="225"/>
      <c r="I147" s="115"/>
    </row>
    <row r="148" spans="1:9" x14ac:dyDescent="0.3">
      <c r="A148" s="152" t="str">
        <f t="shared" si="12"/>
        <v>NO</v>
      </c>
      <c r="C148" s="116"/>
      <c r="D148" s="226"/>
      <c r="E148" s="227"/>
      <c r="F148" s="227"/>
      <c r="G148" s="227"/>
      <c r="H148" s="228"/>
      <c r="I148" s="115"/>
    </row>
    <row r="149" spans="1:9" x14ac:dyDescent="0.3">
      <c r="A149" s="152" t="str">
        <f t="shared" si="12"/>
        <v>NO</v>
      </c>
      <c r="C149" s="116"/>
      <c r="D149" s="229"/>
      <c r="E149" s="230"/>
      <c r="F149" s="230"/>
      <c r="G149" s="230"/>
      <c r="H149" s="231"/>
      <c r="I149" s="115"/>
    </row>
    <row r="150" spans="1:9" x14ac:dyDescent="0.3">
      <c r="A150" s="152" t="str">
        <f t="shared" si="12"/>
        <v>NO</v>
      </c>
      <c r="C150" s="117"/>
      <c r="D150" s="118"/>
      <c r="E150" s="118"/>
      <c r="F150" s="118"/>
      <c r="G150" s="118"/>
      <c r="H150" s="118"/>
      <c r="I150" s="119"/>
    </row>
    <row r="151" spans="1:9" x14ac:dyDescent="0.3">
      <c r="A151" s="152" t="str">
        <f>IF(C151=0,"NO","YES")</f>
        <v>NO</v>
      </c>
      <c r="C151" s="73"/>
      <c r="D151" s="223"/>
      <c r="E151" s="224"/>
      <c r="F151" s="224"/>
      <c r="G151" s="224"/>
      <c r="H151" s="225"/>
      <c r="I151" s="115"/>
    </row>
    <row r="152" spans="1:9" x14ac:dyDescent="0.3">
      <c r="A152" s="152" t="str">
        <f t="shared" si="12"/>
        <v>NO</v>
      </c>
      <c r="C152" s="116"/>
      <c r="D152" s="226"/>
      <c r="E152" s="227"/>
      <c r="F152" s="227"/>
      <c r="G152" s="227"/>
      <c r="H152" s="228"/>
      <c r="I152" s="115"/>
    </row>
    <row r="153" spans="1:9" x14ac:dyDescent="0.3">
      <c r="A153" s="152" t="str">
        <f t="shared" si="12"/>
        <v>NO</v>
      </c>
      <c r="C153" s="116"/>
      <c r="D153" s="229"/>
      <c r="E153" s="230"/>
      <c r="F153" s="230"/>
      <c r="G153" s="230"/>
      <c r="H153" s="231"/>
      <c r="I153" s="115"/>
    </row>
    <row r="154" spans="1:9" x14ac:dyDescent="0.3">
      <c r="A154" s="152" t="str">
        <f t="shared" si="12"/>
        <v>NO</v>
      </c>
      <c r="C154" s="117"/>
      <c r="D154" s="118"/>
      <c r="E154" s="118"/>
      <c r="F154" s="118"/>
      <c r="G154" s="118"/>
      <c r="H154" s="118"/>
      <c r="I154" s="119"/>
    </row>
    <row r="155" spans="1:9" x14ac:dyDescent="0.3">
      <c r="A155" s="152" t="str">
        <f>IF(C155=0,"NO","YES")</f>
        <v>NO</v>
      </c>
      <c r="C155" s="73"/>
      <c r="D155" s="223"/>
      <c r="E155" s="224"/>
      <c r="F155" s="224"/>
      <c r="G155" s="224"/>
      <c r="H155" s="225"/>
      <c r="I155" s="115"/>
    </row>
    <row r="156" spans="1:9" x14ac:dyDescent="0.3">
      <c r="A156" s="152" t="str">
        <f t="shared" si="12"/>
        <v>NO</v>
      </c>
      <c r="C156" s="116"/>
      <c r="D156" s="226"/>
      <c r="E156" s="227"/>
      <c r="F156" s="227"/>
      <c r="G156" s="227"/>
      <c r="H156" s="228"/>
      <c r="I156" s="115"/>
    </row>
    <row r="157" spans="1:9" x14ac:dyDescent="0.3">
      <c r="A157" s="152" t="str">
        <f t="shared" si="12"/>
        <v>NO</v>
      </c>
      <c r="C157" s="116"/>
      <c r="D157" s="229"/>
      <c r="E157" s="230"/>
      <c r="F157" s="230"/>
      <c r="G157" s="230"/>
      <c r="H157" s="231"/>
      <c r="I157" s="115"/>
    </row>
    <row r="158" spans="1:9" x14ac:dyDescent="0.3">
      <c r="A158" s="152" t="str">
        <f t="shared" si="12"/>
        <v>NO</v>
      </c>
      <c r="C158" s="117"/>
      <c r="D158" s="118"/>
      <c r="E158" s="118"/>
      <c r="F158" s="118"/>
      <c r="G158" s="118"/>
      <c r="H158" s="118"/>
      <c r="I158" s="119"/>
    </row>
    <row r="159" spans="1:9" x14ac:dyDescent="0.3">
      <c r="A159" s="152" t="str">
        <f>IF(C159=0,"NO","YES")</f>
        <v>NO</v>
      </c>
      <c r="C159" s="73"/>
      <c r="D159" s="223"/>
      <c r="E159" s="224"/>
      <c r="F159" s="224"/>
      <c r="G159" s="224"/>
      <c r="H159" s="225"/>
      <c r="I159" s="115"/>
    </row>
    <row r="160" spans="1:9" x14ac:dyDescent="0.3">
      <c r="A160" s="152" t="str">
        <f t="shared" si="12"/>
        <v>NO</v>
      </c>
      <c r="C160" s="116"/>
      <c r="D160" s="226"/>
      <c r="E160" s="227"/>
      <c r="F160" s="227"/>
      <c r="G160" s="227"/>
      <c r="H160" s="228"/>
      <c r="I160" s="115"/>
    </row>
    <row r="161" spans="1:9" x14ac:dyDescent="0.3">
      <c r="A161" s="152" t="str">
        <f t="shared" si="12"/>
        <v>NO</v>
      </c>
      <c r="C161" s="116"/>
      <c r="D161" s="229"/>
      <c r="E161" s="230"/>
      <c r="F161" s="230"/>
      <c r="G161" s="230"/>
      <c r="H161" s="231"/>
      <c r="I161" s="115"/>
    </row>
    <row r="162" spans="1:9" x14ac:dyDescent="0.3">
      <c r="A162" s="152" t="str">
        <f t="shared" si="12"/>
        <v>NO</v>
      </c>
      <c r="C162" s="117"/>
      <c r="D162" s="118"/>
      <c r="E162" s="118"/>
      <c r="F162" s="118"/>
      <c r="G162" s="118"/>
      <c r="H162" s="118"/>
      <c r="I162" s="119"/>
    </row>
    <row r="163" spans="1:9" x14ac:dyDescent="0.3">
      <c r="A163" s="152" t="str">
        <f>IF(C163=0,"NO","YES")</f>
        <v>NO</v>
      </c>
      <c r="C163" s="73"/>
      <c r="D163" s="223"/>
      <c r="E163" s="224"/>
      <c r="F163" s="224"/>
      <c r="G163" s="224"/>
      <c r="H163" s="225"/>
      <c r="I163" s="115"/>
    </row>
    <row r="164" spans="1:9" x14ac:dyDescent="0.3">
      <c r="A164" s="152" t="str">
        <f t="shared" si="12"/>
        <v>NO</v>
      </c>
      <c r="C164" s="116"/>
      <c r="D164" s="226"/>
      <c r="E164" s="227"/>
      <c r="F164" s="227"/>
      <c r="G164" s="227"/>
      <c r="H164" s="228"/>
      <c r="I164" s="115"/>
    </row>
    <row r="165" spans="1:9" x14ac:dyDescent="0.3">
      <c r="A165" s="152" t="str">
        <f t="shared" si="12"/>
        <v>NO</v>
      </c>
      <c r="C165" s="116"/>
      <c r="D165" s="229"/>
      <c r="E165" s="230"/>
      <c r="F165" s="230"/>
      <c r="G165" s="230"/>
      <c r="H165" s="231"/>
      <c r="I165" s="115"/>
    </row>
    <row r="166" spans="1:9" x14ac:dyDescent="0.3">
      <c r="A166" s="152" t="str">
        <f t="shared" si="12"/>
        <v>NO</v>
      </c>
      <c r="C166" s="117"/>
      <c r="D166" s="118"/>
      <c r="E166" s="118"/>
      <c r="F166" s="118"/>
      <c r="G166" s="118"/>
      <c r="H166" s="118"/>
      <c r="I166" s="119"/>
    </row>
    <row r="167" spans="1:9" x14ac:dyDescent="0.3">
      <c r="A167" s="152" t="str">
        <f>IF(C167=0,"NO","YES")</f>
        <v>NO</v>
      </c>
      <c r="C167" s="73"/>
      <c r="D167" s="223"/>
      <c r="E167" s="224"/>
      <c r="F167" s="224"/>
      <c r="G167" s="224"/>
      <c r="H167" s="225"/>
      <c r="I167" s="115"/>
    </row>
    <row r="168" spans="1:9" x14ac:dyDescent="0.3">
      <c r="A168" s="152" t="str">
        <f t="shared" si="12"/>
        <v>NO</v>
      </c>
      <c r="C168" s="116"/>
      <c r="D168" s="226"/>
      <c r="E168" s="227"/>
      <c r="F168" s="227"/>
      <c r="G168" s="227"/>
      <c r="H168" s="228"/>
      <c r="I168" s="115"/>
    </row>
    <row r="169" spans="1:9" x14ac:dyDescent="0.3">
      <c r="A169" s="152" t="str">
        <f t="shared" si="12"/>
        <v>NO</v>
      </c>
      <c r="C169" s="116"/>
      <c r="D169" s="229"/>
      <c r="E169" s="230"/>
      <c r="F169" s="230"/>
      <c r="G169" s="230"/>
      <c r="H169" s="231"/>
      <c r="I169" s="115"/>
    </row>
    <row r="170" spans="1:9" x14ac:dyDescent="0.3">
      <c r="A170" s="152" t="str">
        <f t="shared" si="12"/>
        <v>NO</v>
      </c>
      <c r="C170" s="117"/>
      <c r="D170" s="118"/>
      <c r="E170" s="118"/>
      <c r="F170" s="118"/>
      <c r="G170" s="118"/>
      <c r="H170" s="118"/>
      <c r="I170" s="119"/>
    </row>
    <row r="171" spans="1:9" x14ac:dyDescent="0.3">
      <c r="A171" s="152" t="str">
        <f>IF(C171=0,"NO","YES")</f>
        <v>NO</v>
      </c>
      <c r="C171" s="73"/>
      <c r="D171" s="223"/>
      <c r="E171" s="224"/>
      <c r="F171" s="224"/>
      <c r="G171" s="224"/>
      <c r="H171" s="225"/>
      <c r="I171" s="115"/>
    </row>
    <row r="172" spans="1:9" x14ac:dyDescent="0.3">
      <c r="A172" s="152" t="str">
        <f t="shared" si="12"/>
        <v>NO</v>
      </c>
      <c r="C172" s="116"/>
      <c r="D172" s="226"/>
      <c r="E172" s="227"/>
      <c r="F172" s="227"/>
      <c r="G172" s="227"/>
      <c r="H172" s="228"/>
      <c r="I172" s="115"/>
    </row>
    <row r="173" spans="1:9" x14ac:dyDescent="0.3">
      <c r="A173" s="152" t="str">
        <f t="shared" si="12"/>
        <v>NO</v>
      </c>
      <c r="C173" s="116"/>
      <c r="D173" s="229"/>
      <c r="E173" s="230"/>
      <c r="F173" s="230"/>
      <c r="G173" s="230"/>
      <c r="H173" s="231"/>
      <c r="I173" s="115"/>
    </row>
    <row r="174" spans="1:9" x14ac:dyDescent="0.3">
      <c r="A174" s="152" t="str">
        <f t="shared" si="12"/>
        <v>NO</v>
      </c>
      <c r="C174" s="117"/>
      <c r="D174" s="118"/>
      <c r="E174" s="118"/>
      <c r="F174" s="118"/>
      <c r="G174" s="118"/>
      <c r="H174" s="118"/>
      <c r="I174" s="119"/>
    </row>
    <row r="175" spans="1:9" x14ac:dyDescent="0.3">
      <c r="A175" s="152" t="str">
        <f>IF(C175=0,"NO","YES")</f>
        <v>NO</v>
      </c>
      <c r="C175" s="73"/>
      <c r="D175" s="223"/>
      <c r="E175" s="224"/>
      <c r="F175" s="224"/>
      <c r="G175" s="224"/>
      <c r="H175" s="225"/>
      <c r="I175" s="115"/>
    </row>
    <row r="176" spans="1:9" x14ac:dyDescent="0.3">
      <c r="A176" s="152" t="str">
        <f t="shared" si="12"/>
        <v>NO</v>
      </c>
      <c r="C176" s="116"/>
      <c r="D176" s="226"/>
      <c r="E176" s="227"/>
      <c r="F176" s="227"/>
      <c r="G176" s="227"/>
      <c r="H176" s="228"/>
      <c r="I176" s="115"/>
    </row>
    <row r="177" spans="1:9" x14ac:dyDescent="0.3">
      <c r="A177" s="152" t="str">
        <f t="shared" si="12"/>
        <v>NO</v>
      </c>
      <c r="C177" s="116"/>
      <c r="D177" s="229"/>
      <c r="E177" s="230"/>
      <c r="F177" s="230"/>
      <c r="G177" s="230"/>
      <c r="H177" s="231"/>
      <c r="I177" s="115"/>
    </row>
    <row r="178" spans="1:9" x14ac:dyDescent="0.3">
      <c r="A178" s="152" t="str">
        <f t="shared" si="12"/>
        <v>NO</v>
      </c>
      <c r="C178" s="117"/>
      <c r="D178" s="118"/>
      <c r="E178" s="118"/>
      <c r="F178" s="118"/>
      <c r="G178" s="118"/>
      <c r="H178" s="118"/>
      <c r="I178" s="119"/>
    </row>
    <row r="179" spans="1:9" x14ac:dyDescent="0.3">
      <c r="A179" s="152" t="str">
        <f>IF(C179=0,"NO","YES")</f>
        <v>NO</v>
      </c>
      <c r="C179" s="73"/>
      <c r="D179" s="223"/>
      <c r="E179" s="224"/>
      <c r="F179" s="224"/>
      <c r="G179" s="224"/>
      <c r="H179" s="225"/>
      <c r="I179" s="115"/>
    </row>
    <row r="180" spans="1:9" x14ac:dyDescent="0.3">
      <c r="A180" s="152" t="str">
        <f t="shared" si="12"/>
        <v>NO</v>
      </c>
      <c r="C180" s="116"/>
      <c r="D180" s="226"/>
      <c r="E180" s="227"/>
      <c r="F180" s="227"/>
      <c r="G180" s="227"/>
      <c r="H180" s="228"/>
      <c r="I180" s="115"/>
    </row>
    <row r="181" spans="1:9" x14ac:dyDescent="0.3">
      <c r="A181" s="152" t="str">
        <f t="shared" si="12"/>
        <v>NO</v>
      </c>
      <c r="C181" s="116"/>
      <c r="D181" s="229"/>
      <c r="E181" s="230"/>
      <c r="F181" s="230"/>
      <c r="G181" s="230"/>
      <c r="H181" s="231"/>
      <c r="I181" s="115"/>
    </row>
    <row r="182" spans="1:9" x14ac:dyDescent="0.3">
      <c r="A182" s="152" t="str">
        <f t="shared" si="12"/>
        <v>NO</v>
      </c>
      <c r="C182" s="117"/>
      <c r="D182" s="118"/>
      <c r="E182" s="118"/>
      <c r="F182" s="118"/>
      <c r="G182" s="118"/>
      <c r="H182" s="118"/>
      <c r="I182" s="119"/>
    </row>
    <row r="183" spans="1:9" x14ac:dyDescent="0.3">
      <c r="A183" s="152" t="str">
        <f>IF(C183=0,"NO","YES")</f>
        <v>NO</v>
      </c>
      <c r="C183" s="73"/>
      <c r="D183" s="223"/>
      <c r="E183" s="224"/>
      <c r="F183" s="224"/>
      <c r="G183" s="224"/>
      <c r="H183" s="225"/>
      <c r="I183" s="115"/>
    </row>
    <row r="184" spans="1:9" x14ac:dyDescent="0.3">
      <c r="A184" s="152" t="str">
        <f t="shared" si="12"/>
        <v>NO</v>
      </c>
      <c r="C184" s="116"/>
      <c r="D184" s="226"/>
      <c r="E184" s="227"/>
      <c r="F184" s="227"/>
      <c r="G184" s="227"/>
      <c r="H184" s="228"/>
      <c r="I184" s="115"/>
    </row>
    <row r="185" spans="1:9" x14ac:dyDescent="0.3">
      <c r="A185" s="152" t="str">
        <f>A184</f>
        <v>NO</v>
      </c>
      <c r="C185" s="116"/>
      <c r="D185" s="229"/>
      <c r="E185" s="230"/>
      <c r="F185" s="230"/>
      <c r="G185" s="230"/>
      <c r="H185" s="231"/>
      <c r="I185" s="115"/>
    </row>
    <row r="186" spans="1:9" x14ac:dyDescent="0.3">
      <c r="A186" s="152" t="str">
        <f>A185</f>
        <v>NO</v>
      </c>
      <c r="C186" s="117"/>
      <c r="D186" s="118"/>
      <c r="E186" s="118"/>
      <c r="F186" s="118"/>
      <c r="G186" s="118"/>
      <c r="H186" s="118"/>
      <c r="I186" s="119"/>
    </row>
    <row r="187" spans="1:9" x14ac:dyDescent="0.3">
      <c r="A187" s="152" t="str">
        <f>IF(C187=0,"NO","YES")</f>
        <v>NO</v>
      </c>
      <c r="C187" s="174"/>
      <c r="D187" s="223"/>
      <c r="E187" s="224"/>
      <c r="F187" s="224"/>
      <c r="G187" s="224"/>
      <c r="H187" s="225"/>
      <c r="I187" s="175"/>
    </row>
    <row r="188" spans="1:9" x14ac:dyDescent="0.3">
      <c r="A188" s="152" t="str">
        <f>A187</f>
        <v>NO</v>
      </c>
      <c r="C188" s="116"/>
      <c r="D188" s="226"/>
      <c r="E188" s="227"/>
      <c r="F188" s="227"/>
      <c r="G188" s="227"/>
      <c r="H188" s="228"/>
      <c r="I188" s="115"/>
    </row>
    <row r="189" spans="1:9" x14ac:dyDescent="0.3">
      <c r="A189" s="152" t="str">
        <f>A188</f>
        <v>NO</v>
      </c>
      <c r="C189" s="116"/>
      <c r="D189" s="229"/>
      <c r="E189" s="230"/>
      <c r="F189" s="230"/>
      <c r="G189" s="230"/>
      <c r="H189" s="231"/>
      <c r="I189" s="115"/>
    </row>
    <row r="190" spans="1:9" ht="15" thickBot="1" x14ac:dyDescent="0.35">
      <c r="A190" s="152" t="str">
        <f>A189</f>
        <v>NO</v>
      </c>
      <c r="C190" s="120"/>
      <c r="D190" s="121"/>
      <c r="E190" s="121"/>
      <c r="F190" s="121"/>
      <c r="G190" s="121"/>
      <c r="H190" s="121"/>
      <c r="I190" s="122"/>
    </row>
    <row r="191" spans="1:9" ht="15" thickBot="1" x14ac:dyDescent="0.35">
      <c r="A191" s="152"/>
    </row>
    <row r="192" spans="1:9" ht="18.600000000000001" thickBot="1" x14ac:dyDescent="0.35">
      <c r="A192" s="152" t="str">
        <f>A193</f>
        <v>NO</v>
      </c>
      <c r="C192" s="144" t="s">
        <v>84</v>
      </c>
      <c r="D192" s="232" t="s">
        <v>89</v>
      </c>
      <c r="E192" s="233"/>
      <c r="F192" s="233"/>
      <c r="G192" s="233"/>
      <c r="H192" s="233"/>
      <c r="I192" s="143"/>
    </row>
    <row r="193" spans="1:9" x14ac:dyDescent="0.3">
      <c r="A193" s="152" t="str">
        <f>IF(C193=0,"NO","YES")</f>
        <v>NO</v>
      </c>
      <c r="C193" s="73"/>
      <c r="D193" s="234"/>
      <c r="E193" s="235"/>
      <c r="F193" s="235"/>
      <c r="G193" s="235"/>
      <c r="H193" s="236"/>
      <c r="I193" s="115"/>
    </row>
    <row r="194" spans="1:9" x14ac:dyDescent="0.3">
      <c r="A194" s="152" t="str">
        <f>A193</f>
        <v>NO</v>
      </c>
      <c r="C194" s="116"/>
      <c r="D194" s="226"/>
      <c r="E194" s="227"/>
      <c r="F194" s="227"/>
      <c r="G194" s="227"/>
      <c r="H194" s="228"/>
      <c r="I194" s="115"/>
    </row>
    <row r="195" spans="1:9" x14ac:dyDescent="0.3">
      <c r="A195" s="152" t="str">
        <f>A194</f>
        <v>NO</v>
      </c>
      <c r="C195" s="116"/>
      <c r="D195" s="229"/>
      <c r="E195" s="230"/>
      <c r="F195" s="230"/>
      <c r="G195" s="230"/>
      <c r="H195" s="231"/>
      <c r="I195" s="115"/>
    </row>
    <row r="196" spans="1:9" x14ac:dyDescent="0.3">
      <c r="A196" s="152" t="str">
        <f>A195</f>
        <v>NO</v>
      </c>
      <c r="C196" s="117"/>
      <c r="D196" s="118"/>
      <c r="E196" s="118"/>
      <c r="F196" s="118"/>
      <c r="G196" s="118"/>
      <c r="H196" s="118"/>
      <c r="I196" s="119"/>
    </row>
    <row r="197" spans="1:9" x14ac:dyDescent="0.3">
      <c r="A197" s="152" t="str">
        <f>IF(C197=0,"NO","YES")</f>
        <v>NO</v>
      </c>
      <c r="C197" s="73"/>
      <c r="D197" s="223"/>
      <c r="E197" s="224"/>
      <c r="F197" s="224"/>
      <c r="G197" s="224"/>
      <c r="H197" s="225"/>
      <c r="I197" s="115"/>
    </row>
    <row r="198" spans="1:9" x14ac:dyDescent="0.3">
      <c r="A198" s="152" t="str">
        <f>A197</f>
        <v>NO</v>
      </c>
      <c r="C198" s="116"/>
      <c r="D198" s="226"/>
      <c r="E198" s="227"/>
      <c r="F198" s="227"/>
      <c r="G198" s="227"/>
      <c r="H198" s="228"/>
      <c r="I198" s="115"/>
    </row>
    <row r="199" spans="1:9" x14ac:dyDescent="0.3">
      <c r="A199" s="152" t="str">
        <f>A198</f>
        <v>NO</v>
      </c>
      <c r="C199" s="116"/>
      <c r="D199" s="229"/>
      <c r="E199" s="230"/>
      <c r="F199" s="230"/>
      <c r="G199" s="230"/>
      <c r="H199" s="231"/>
      <c r="I199" s="115"/>
    </row>
    <row r="200" spans="1:9" x14ac:dyDescent="0.3">
      <c r="A200" s="152" t="str">
        <f>A199</f>
        <v>NO</v>
      </c>
      <c r="C200" s="117"/>
      <c r="D200" s="118"/>
      <c r="E200" s="118"/>
      <c r="F200" s="118"/>
      <c r="G200" s="118"/>
      <c r="H200" s="118"/>
      <c r="I200" s="119"/>
    </row>
    <row r="201" spans="1:9" x14ac:dyDescent="0.3">
      <c r="A201" s="152" t="str">
        <f>IF(C201=0,"NO","YES")</f>
        <v>NO</v>
      </c>
      <c r="C201" s="73"/>
      <c r="D201" s="223"/>
      <c r="E201" s="224"/>
      <c r="F201" s="224"/>
      <c r="G201" s="224"/>
      <c r="H201" s="225"/>
      <c r="I201" s="115"/>
    </row>
    <row r="202" spans="1:9" x14ac:dyDescent="0.3">
      <c r="A202" s="152" t="str">
        <f>A201</f>
        <v>NO</v>
      </c>
      <c r="C202" s="116"/>
      <c r="D202" s="226"/>
      <c r="E202" s="227"/>
      <c r="F202" s="227"/>
      <c r="G202" s="227"/>
      <c r="H202" s="228"/>
      <c r="I202" s="115"/>
    </row>
    <row r="203" spans="1:9" x14ac:dyDescent="0.3">
      <c r="A203" s="152" t="str">
        <f>A202</f>
        <v>NO</v>
      </c>
      <c r="C203" s="116"/>
      <c r="D203" s="229"/>
      <c r="E203" s="230"/>
      <c r="F203" s="230"/>
      <c r="G203" s="230"/>
      <c r="H203" s="231"/>
      <c r="I203" s="115"/>
    </row>
    <row r="204" spans="1:9" x14ac:dyDescent="0.3">
      <c r="A204" s="152" t="str">
        <f>A203</f>
        <v>NO</v>
      </c>
      <c r="C204" s="117"/>
      <c r="D204" s="118"/>
      <c r="E204" s="118"/>
      <c r="F204" s="118"/>
      <c r="G204" s="118"/>
      <c r="H204" s="118"/>
      <c r="I204" s="119"/>
    </row>
    <row r="205" spans="1:9" x14ac:dyDescent="0.3">
      <c r="A205" s="152" t="str">
        <f>IF(C205=0,"NO","YES")</f>
        <v>NO</v>
      </c>
      <c r="C205" s="73"/>
      <c r="D205" s="223"/>
      <c r="E205" s="224"/>
      <c r="F205" s="224"/>
      <c r="G205" s="224"/>
      <c r="H205" s="225"/>
      <c r="I205" s="115"/>
    </row>
    <row r="206" spans="1:9" x14ac:dyDescent="0.3">
      <c r="A206" s="152" t="str">
        <f>A205</f>
        <v>NO</v>
      </c>
      <c r="C206" s="116"/>
      <c r="D206" s="226"/>
      <c r="E206" s="227"/>
      <c r="F206" s="227"/>
      <c r="G206" s="227"/>
      <c r="H206" s="228"/>
      <c r="I206" s="115"/>
    </row>
    <row r="207" spans="1:9" x14ac:dyDescent="0.3">
      <c r="A207" s="152" t="str">
        <f>A206</f>
        <v>NO</v>
      </c>
      <c r="C207" s="116"/>
      <c r="D207" s="229"/>
      <c r="E207" s="230"/>
      <c r="F207" s="230"/>
      <c r="G207" s="230"/>
      <c r="H207" s="231"/>
      <c r="I207" s="115"/>
    </row>
    <row r="208" spans="1:9" x14ac:dyDescent="0.3">
      <c r="A208" s="152" t="str">
        <f>A207</f>
        <v>NO</v>
      </c>
      <c r="C208" s="117"/>
      <c r="D208" s="118"/>
      <c r="E208" s="118"/>
      <c r="F208" s="118"/>
      <c r="G208" s="118"/>
      <c r="H208" s="118"/>
      <c r="I208" s="119"/>
    </row>
    <row r="209" spans="1:9" x14ac:dyDescent="0.3">
      <c r="A209" s="152" t="str">
        <f>IF(C209=0,"NO","YES")</f>
        <v>NO</v>
      </c>
      <c r="C209" s="73"/>
      <c r="D209" s="223"/>
      <c r="E209" s="224"/>
      <c r="F209" s="224"/>
      <c r="G209" s="224"/>
      <c r="H209" s="225"/>
      <c r="I209" s="115"/>
    </row>
    <row r="210" spans="1:9" x14ac:dyDescent="0.3">
      <c r="A210" s="152" t="str">
        <f>A209</f>
        <v>NO</v>
      </c>
      <c r="C210" s="116"/>
      <c r="D210" s="226"/>
      <c r="E210" s="227"/>
      <c r="F210" s="227"/>
      <c r="G210" s="227"/>
      <c r="H210" s="228"/>
      <c r="I210" s="115"/>
    </row>
    <row r="211" spans="1:9" x14ac:dyDescent="0.3">
      <c r="A211" s="152" t="str">
        <f>A210</f>
        <v>NO</v>
      </c>
      <c r="C211" s="116"/>
      <c r="D211" s="229"/>
      <c r="E211" s="230"/>
      <c r="F211" s="230"/>
      <c r="G211" s="230"/>
      <c r="H211" s="231"/>
      <c r="I211" s="115"/>
    </row>
    <row r="212" spans="1:9" ht="15" thickBot="1" x14ac:dyDescent="0.35">
      <c r="A212" s="152" t="str">
        <f>A211</f>
        <v>NO</v>
      </c>
      <c r="C212" s="120"/>
      <c r="D212" s="121"/>
      <c r="E212" s="121"/>
      <c r="F212" s="121"/>
      <c r="G212" s="121"/>
      <c r="H212" s="121"/>
      <c r="I212" s="122"/>
    </row>
  </sheetData>
  <sheetProtection formatCells="0" formatColumns="0" formatRows="0" autoFilter="0"/>
  <autoFilter ref="A5:A212"/>
  <mergeCells count="83">
    <mergeCell ref="C71:H71"/>
    <mergeCell ref="C72:H72"/>
    <mergeCell ref="C58:H58"/>
    <mergeCell ref="C74:I77"/>
    <mergeCell ref="E66:H66"/>
    <mergeCell ref="E67:H67"/>
    <mergeCell ref="E68:H68"/>
    <mergeCell ref="E69:H69"/>
    <mergeCell ref="E70:H70"/>
    <mergeCell ref="E61:H61"/>
    <mergeCell ref="E62:H62"/>
    <mergeCell ref="E63:H63"/>
    <mergeCell ref="E64:H64"/>
    <mergeCell ref="E65:H65"/>
    <mergeCell ref="E60:H60"/>
    <mergeCell ref="C59:I59"/>
    <mergeCell ref="D179:H181"/>
    <mergeCell ref="D183:H185"/>
    <mergeCell ref="D187:H189"/>
    <mergeCell ref="D159:H161"/>
    <mergeCell ref="D163:H165"/>
    <mergeCell ref="D167:H169"/>
    <mergeCell ref="D171:H173"/>
    <mergeCell ref="D175:H177"/>
    <mergeCell ref="C45:H45"/>
    <mergeCell ref="C1:I1"/>
    <mergeCell ref="C2:I2"/>
    <mergeCell ref="C3:I3"/>
    <mergeCell ref="C5:I5"/>
    <mergeCell ref="C25:H25"/>
    <mergeCell ref="E57:H57"/>
    <mergeCell ref="C46:H46"/>
    <mergeCell ref="E47:H47"/>
    <mergeCell ref="E48:H48"/>
    <mergeCell ref="E49:H49"/>
    <mergeCell ref="E50:H50"/>
    <mergeCell ref="E51:H51"/>
    <mergeCell ref="E52:H52"/>
    <mergeCell ref="E53:H53"/>
    <mergeCell ref="E54:H54"/>
    <mergeCell ref="E55:H55"/>
    <mergeCell ref="E56:H56"/>
    <mergeCell ref="E100:H100"/>
    <mergeCell ref="C73:I73"/>
    <mergeCell ref="E92:H92"/>
    <mergeCell ref="E93:H93"/>
    <mergeCell ref="E94:H94"/>
    <mergeCell ref="E95:H95"/>
    <mergeCell ref="E96:H96"/>
    <mergeCell ref="E97:H97"/>
    <mergeCell ref="E98:H98"/>
    <mergeCell ref="E99:H99"/>
    <mergeCell ref="C84:H84"/>
    <mergeCell ref="C91:H91"/>
    <mergeCell ref="D118:H118"/>
    <mergeCell ref="E101:H101"/>
    <mergeCell ref="E102:H102"/>
    <mergeCell ref="E103:H103"/>
    <mergeCell ref="C105:H105"/>
    <mergeCell ref="C106:H106"/>
    <mergeCell ref="C107:H107"/>
    <mergeCell ref="C108:H108"/>
    <mergeCell ref="C109:H109"/>
    <mergeCell ref="D113:H113"/>
    <mergeCell ref="D114:H114"/>
    <mergeCell ref="D115:H115"/>
    <mergeCell ref="C104:H104"/>
    <mergeCell ref="D143:H145"/>
    <mergeCell ref="D147:H149"/>
    <mergeCell ref="D151:H153"/>
    <mergeCell ref="D155:H157"/>
    <mergeCell ref="D119:H121"/>
    <mergeCell ref="D123:H125"/>
    <mergeCell ref="D127:H129"/>
    <mergeCell ref="D131:H133"/>
    <mergeCell ref="D135:H137"/>
    <mergeCell ref="D139:H141"/>
    <mergeCell ref="D209:H211"/>
    <mergeCell ref="D192:H192"/>
    <mergeCell ref="D193:H195"/>
    <mergeCell ref="D197:H199"/>
    <mergeCell ref="D201:H203"/>
    <mergeCell ref="D205:H207"/>
  </mergeCells>
  <conditionalFormatting sqref="I111">
    <cfRule type="expression" dxfId="2" priority="1">
      <formula>$I$111&gt;0.105</formula>
    </cfRule>
  </conditionalFormatting>
  <dataValidations count="2">
    <dataValidation type="list" allowBlank="1" showInputMessage="1" showErrorMessage="1" sqref="C119 C123 C127 C131 C135 C139 C143 C147 C151 C155 C159 C163 C167 C171 C175 C179 C183 C187">
      <formula1>PersonnelTitle</formula1>
    </dataValidation>
    <dataValidation type="list" allowBlank="1" showInputMessage="1" showErrorMessage="1" sqref="C193 C197 C201 C205 C209">
      <formula1>$C$79:$C$83</formula1>
    </dataValidation>
  </dataValidations>
  <printOptions horizontalCentered="1"/>
  <pageMargins left="0.25" right="0.25" top="0.75" bottom="0.75" header="0.3" footer="0.3"/>
  <pageSetup scale="72" fitToHeight="2" orientation="portrait" r:id="rId1"/>
  <rowBreaks count="1" manualBreakCount="1">
    <brk id="91" min="2" max="8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KEY!$G$23:$G$35</xm:f>
          </x14:formula1>
          <xm:sqref>C48:C57 C93:C102</xm:sqref>
        </x14:dataValidation>
        <x14:dataValidation type="list" allowBlank="1" showInputMessage="1" showErrorMessage="1">
          <x14:formula1>
            <xm:f>KEY!$I$23:$I$25</xm:f>
          </x14:formula1>
          <xm:sqref>C61:C70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6" tint="-0.249977111117893"/>
    <pageSetUpPr fitToPage="1"/>
  </sheetPr>
  <dimension ref="A1:O212"/>
  <sheetViews>
    <sheetView topLeftCell="B1" zoomScale="80" zoomScaleNormal="80" workbookViewId="0">
      <selection activeCell="B1" sqref="B1"/>
    </sheetView>
  </sheetViews>
  <sheetFormatPr defaultColWidth="9.21875" defaultRowHeight="14.4" x14ac:dyDescent="0.3"/>
  <cols>
    <col min="1" max="1" width="9.21875" style="34" hidden="1" customWidth="1"/>
    <col min="2" max="2" width="9.21875" style="34"/>
    <col min="3" max="3" width="40.77734375" style="34" bestFit="1" customWidth="1"/>
    <col min="4" max="4" width="15.77734375" style="34" bestFit="1" customWidth="1"/>
    <col min="5" max="5" width="23.5546875" style="34" bestFit="1" customWidth="1"/>
    <col min="6" max="6" width="9.44140625" style="34" bestFit="1" customWidth="1"/>
    <col min="7" max="7" width="17.21875" style="34" bestFit="1" customWidth="1"/>
    <col min="8" max="8" width="13.21875" style="34" customWidth="1"/>
    <col min="9" max="9" width="20.21875" style="34" customWidth="1"/>
    <col min="10" max="10" width="9.21875" style="34"/>
    <col min="11" max="11" width="5.44140625" style="34" customWidth="1"/>
    <col min="12" max="12" width="10.5546875" style="34" bestFit="1" customWidth="1"/>
    <col min="13" max="16384" width="9.21875" style="34"/>
  </cols>
  <sheetData>
    <row r="1" spans="1:11" x14ac:dyDescent="0.3">
      <c r="C1" s="237" t="s">
        <v>0</v>
      </c>
      <c r="D1" s="237"/>
      <c r="E1" s="237"/>
      <c r="F1" s="237"/>
      <c r="G1" s="237"/>
      <c r="H1" s="237"/>
      <c r="I1" s="237"/>
      <c r="J1" s="104"/>
    </row>
    <row r="2" spans="1:11" ht="21" x14ac:dyDescent="0.4">
      <c r="C2" s="249">
        <f>Summary!B2</f>
        <v>0</v>
      </c>
      <c r="D2" s="249"/>
      <c r="E2" s="249"/>
      <c r="F2" s="249"/>
      <c r="G2" s="249"/>
      <c r="H2" s="249"/>
      <c r="I2" s="249"/>
    </row>
    <row r="3" spans="1:11" ht="21" x14ac:dyDescent="0.4">
      <c r="C3" s="250" t="str">
        <f>KEY!A16</f>
        <v>Unassigned Category</v>
      </c>
      <c r="D3" s="250"/>
      <c r="E3" s="250"/>
      <c r="F3" s="250"/>
      <c r="G3" s="250"/>
      <c r="H3" s="250"/>
      <c r="I3" s="250"/>
      <c r="J3" s="105"/>
    </row>
    <row r="4" spans="1:11" ht="15" thickBot="1" x14ac:dyDescent="0.35">
      <c r="C4" s="106"/>
      <c r="D4" s="106"/>
      <c r="E4" s="106"/>
      <c r="F4" s="106"/>
      <c r="G4" s="106"/>
      <c r="H4" s="106"/>
      <c r="I4" s="106"/>
      <c r="J4" s="105"/>
    </row>
    <row r="5" spans="1:11" ht="18.600000000000001" thickBot="1" x14ac:dyDescent="0.35">
      <c r="A5" s="151" t="s">
        <v>86</v>
      </c>
      <c r="C5" s="232" t="s">
        <v>47</v>
      </c>
      <c r="D5" s="233"/>
      <c r="E5" s="233"/>
      <c r="F5" s="233"/>
      <c r="G5" s="233"/>
      <c r="H5" s="233"/>
      <c r="I5" s="248"/>
    </row>
    <row r="6" spans="1:11" ht="15" thickBot="1" x14ac:dyDescent="0.35">
      <c r="A6" s="152" t="str">
        <f>A25</f>
        <v>NO</v>
      </c>
      <c r="C6" s="42" t="s">
        <v>45</v>
      </c>
      <c r="D6" s="43" t="s">
        <v>46</v>
      </c>
      <c r="E6" s="43" t="s">
        <v>99</v>
      </c>
      <c r="F6" s="43" t="s">
        <v>67</v>
      </c>
      <c r="G6" s="43" t="s">
        <v>68</v>
      </c>
      <c r="H6" s="93" t="s">
        <v>43</v>
      </c>
      <c r="I6" s="95" t="s">
        <v>1</v>
      </c>
    </row>
    <row r="7" spans="1:11" x14ac:dyDescent="0.3">
      <c r="A7" s="152" t="str">
        <f>IF(I7&gt;0,"YES","NO")</f>
        <v>NO</v>
      </c>
      <c r="C7" s="29"/>
      <c r="D7" s="30"/>
      <c r="E7" s="22"/>
      <c r="F7" s="25"/>
      <c r="G7" s="62"/>
      <c r="H7" s="27"/>
      <c r="I7" s="96">
        <f>ROUND(IFERROR(((E7/12)*G7)*H7,0),2)</f>
        <v>0</v>
      </c>
    </row>
    <row r="8" spans="1:11" x14ac:dyDescent="0.3">
      <c r="A8" s="152" t="str">
        <f t="shared" ref="A8:A25" si="0">IF(I8&gt;0,"YES","NO")</f>
        <v>NO</v>
      </c>
      <c r="C8" s="29"/>
      <c r="D8" s="30"/>
      <c r="E8" s="22"/>
      <c r="F8" s="25"/>
      <c r="G8" s="62"/>
      <c r="H8" s="27"/>
      <c r="I8" s="96">
        <f t="shared" ref="I8:I24" si="1">ROUND(IFERROR(((E8/12)*G8)*H8,0),2)</f>
        <v>0</v>
      </c>
    </row>
    <row r="9" spans="1:11" x14ac:dyDescent="0.3">
      <c r="A9" s="152" t="str">
        <f t="shared" si="0"/>
        <v>NO</v>
      </c>
      <c r="C9" s="29"/>
      <c r="D9" s="30"/>
      <c r="E9" s="22"/>
      <c r="F9" s="25"/>
      <c r="G9" s="62"/>
      <c r="H9" s="27"/>
      <c r="I9" s="96">
        <f t="shared" si="1"/>
        <v>0</v>
      </c>
    </row>
    <row r="10" spans="1:11" x14ac:dyDescent="0.3">
      <c r="A10" s="152" t="str">
        <f t="shared" si="0"/>
        <v>NO</v>
      </c>
      <c r="C10" s="29"/>
      <c r="D10" s="30"/>
      <c r="E10" s="22"/>
      <c r="F10" s="25"/>
      <c r="G10" s="62"/>
      <c r="H10" s="27"/>
      <c r="I10" s="96">
        <f t="shared" si="1"/>
        <v>0</v>
      </c>
    </row>
    <row r="11" spans="1:11" x14ac:dyDescent="0.3">
      <c r="A11" s="152" t="str">
        <f t="shared" si="0"/>
        <v>NO</v>
      </c>
      <c r="C11" s="29"/>
      <c r="D11" s="30"/>
      <c r="E11" s="22"/>
      <c r="F11" s="25"/>
      <c r="G11" s="62"/>
      <c r="H11" s="27"/>
      <c r="I11" s="96">
        <f t="shared" si="1"/>
        <v>0</v>
      </c>
    </row>
    <row r="12" spans="1:11" x14ac:dyDescent="0.3">
      <c r="A12" s="152" t="str">
        <f t="shared" si="0"/>
        <v>NO</v>
      </c>
      <c r="C12" s="29"/>
      <c r="D12" s="30"/>
      <c r="E12" s="22"/>
      <c r="F12" s="25"/>
      <c r="G12" s="62"/>
      <c r="H12" s="27"/>
      <c r="I12" s="96">
        <f t="shared" si="1"/>
        <v>0</v>
      </c>
    </row>
    <row r="13" spans="1:11" x14ac:dyDescent="0.3">
      <c r="A13" s="152" t="str">
        <f t="shared" si="0"/>
        <v>NO</v>
      </c>
      <c r="C13" s="29"/>
      <c r="D13" s="30"/>
      <c r="E13" s="22"/>
      <c r="F13" s="25"/>
      <c r="G13" s="62"/>
      <c r="H13" s="27"/>
      <c r="I13" s="96">
        <f t="shared" si="1"/>
        <v>0</v>
      </c>
    </row>
    <row r="14" spans="1:11" x14ac:dyDescent="0.3">
      <c r="A14" s="152" t="str">
        <f t="shared" si="0"/>
        <v>NO</v>
      </c>
      <c r="C14" s="29"/>
      <c r="D14" s="30"/>
      <c r="E14" s="22"/>
      <c r="F14" s="25"/>
      <c r="G14" s="62"/>
      <c r="H14" s="27"/>
      <c r="I14" s="96">
        <f t="shared" si="1"/>
        <v>0</v>
      </c>
    </row>
    <row r="15" spans="1:11" x14ac:dyDescent="0.3">
      <c r="A15" s="152" t="str">
        <f t="shared" si="0"/>
        <v>NO</v>
      </c>
      <c r="C15" s="29"/>
      <c r="D15" s="30"/>
      <c r="E15" s="22"/>
      <c r="F15" s="25"/>
      <c r="G15" s="62"/>
      <c r="H15" s="27"/>
      <c r="I15" s="96">
        <f t="shared" si="1"/>
        <v>0</v>
      </c>
    </row>
    <row r="16" spans="1:11" x14ac:dyDescent="0.3">
      <c r="A16" s="152" t="str">
        <f t="shared" si="0"/>
        <v>NO</v>
      </c>
      <c r="C16" s="29"/>
      <c r="D16" s="30"/>
      <c r="E16" s="22"/>
      <c r="F16" s="25"/>
      <c r="G16" s="62"/>
      <c r="H16" s="27"/>
      <c r="I16" s="96">
        <f t="shared" si="1"/>
        <v>0</v>
      </c>
      <c r="K16" s="132"/>
    </row>
    <row r="17" spans="1:9" x14ac:dyDescent="0.3">
      <c r="A17" s="152" t="str">
        <f t="shared" si="0"/>
        <v>NO</v>
      </c>
      <c r="C17" s="29"/>
      <c r="D17" s="30"/>
      <c r="E17" s="22"/>
      <c r="F17" s="25"/>
      <c r="G17" s="62"/>
      <c r="H17" s="27"/>
      <c r="I17" s="96">
        <f t="shared" si="1"/>
        <v>0</v>
      </c>
    </row>
    <row r="18" spans="1:9" x14ac:dyDescent="0.3">
      <c r="A18" s="152" t="str">
        <f t="shared" si="0"/>
        <v>NO</v>
      </c>
      <c r="C18" s="29"/>
      <c r="D18" s="30"/>
      <c r="E18" s="22"/>
      <c r="F18" s="25"/>
      <c r="G18" s="62"/>
      <c r="H18" s="27"/>
      <c r="I18" s="96">
        <f t="shared" si="1"/>
        <v>0</v>
      </c>
    </row>
    <row r="19" spans="1:9" x14ac:dyDescent="0.3">
      <c r="A19" s="152" t="str">
        <f t="shared" si="0"/>
        <v>NO</v>
      </c>
      <c r="C19" s="29"/>
      <c r="D19" s="30"/>
      <c r="E19" s="22"/>
      <c r="F19" s="25"/>
      <c r="G19" s="62"/>
      <c r="H19" s="27"/>
      <c r="I19" s="96">
        <f t="shared" si="1"/>
        <v>0</v>
      </c>
    </row>
    <row r="20" spans="1:9" x14ac:dyDescent="0.3">
      <c r="A20" s="152" t="str">
        <f t="shared" si="0"/>
        <v>NO</v>
      </c>
      <c r="C20" s="29"/>
      <c r="D20" s="30"/>
      <c r="E20" s="22"/>
      <c r="F20" s="25"/>
      <c r="G20" s="62"/>
      <c r="H20" s="27"/>
      <c r="I20" s="96">
        <f t="shared" si="1"/>
        <v>0</v>
      </c>
    </row>
    <row r="21" spans="1:9" x14ac:dyDescent="0.3">
      <c r="A21" s="152" t="str">
        <f t="shared" si="0"/>
        <v>NO</v>
      </c>
      <c r="C21" s="29"/>
      <c r="D21" s="30"/>
      <c r="E21" s="22"/>
      <c r="F21" s="25"/>
      <c r="G21" s="62"/>
      <c r="H21" s="27"/>
      <c r="I21" s="96">
        <f t="shared" si="1"/>
        <v>0</v>
      </c>
    </row>
    <row r="22" spans="1:9" x14ac:dyDescent="0.3">
      <c r="A22" s="152" t="str">
        <f t="shared" si="0"/>
        <v>NO</v>
      </c>
      <c r="C22" s="29"/>
      <c r="D22" s="30"/>
      <c r="E22" s="22"/>
      <c r="F22" s="25"/>
      <c r="G22" s="62"/>
      <c r="H22" s="27"/>
      <c r="I22" s="96">
        <f t="shared" si="1"/>
        <v>0</v>
      </c>
    </row>
    <row r="23" spans="1:9" x14ac:dyDescent="0.3">
      <c r="A23" s="152" t="str">
        <f t="shared" si="0"/>
        <v>NO</v>
      </c>
      <c r="C23" s="31"/>
      <c r="D23" s="32"/>
      <c r="E23" s="23"/>
      <c r="F23" s="26"/>
      <c r="G23" s="63"/>
      <c r="H23" s="28"/>
      <c r="I23" s="96">
        <f t="shared" si="1"/>
        <v>0</v>
      </c>
    </row>
    <row r="24" spans="1:9" ht="15" thickBot="1" x14ac:dyDescent="0.35">
      <c r="A24" s="152" t="str">
        <f t="shared" si="0"/>
        <v>NO</v>
      </c>
      <c r="C24" s="88"/>
      <c r="D24" s="89"/>
      <c r="E24" s="90"/>
      <c r="F24" s="91"/>
      <c r="G24" s="92"/>
      <c r="H24" s="94"/>
      <c r="I24" s="97">
        <f t="shared" si="1"/>
        <v>0</v>
      </c>
    </row>
    <row r="25" spans="1:9" ht="16.8" thickTop="1" thickBot="1" x14ac:dyDescent="0.35">
      <c r="A25" s="152" t="str">
        <f t="shared" si="0"/>
        <v>NO</v>
      </c>
      <c r="C25" s="251" t="s">
        <v>58</v>
      </c>
      <c r="D25" s="252"/>
      <c r="E25" s="252"/>
      <c r="F25" s="252"/>
      <c r="G25" s="252"/>
      <c r="H25" s="253"/>
      <c r="I25" s="101">
        <f>SUM(I7:I24)</f>
        <v>0</v>
      </c>
    </row>
    <row r="26" spans="1:9" ht="15" thickBot="1" x14ac:dyDescent="0.35">
      <c r="A26" s="152" t="str">
        <f>A45</f>
        <v>NO</v>
      </c>
      <c r="C26" s="42" t="s">
        <v>45</v>
      </c>
      <c r="D26" s="43" t="s">
        <v>46</v>
      </c>
      <c r="E26" s="43" t="str">
        <f>IF('!!COMPLETE FIRST!!'!$E$11="YES","","100% Annual Fringe Cost")</f>
        <v>100% Annual Fringe Cost</v>
      </c>
      <c r="F26" s="43"/>
      <c r="G26" s="43" t="str">
        <f>IF('!!COMPLETE FIRST!!'!$E$11="YES","Fringe Rate %","")</f>
        <v/>
      </c>
      <c r="H26" s="93"/>
      <c r="I26" s="95" t="s">
        <v>1</v>
      </c>
    </row>
    <row r="27" spans="1:9" x14ac:dyDescent="0.3">
      <c r="A27" s="152" t="str">
        <f>IF(I27&gt;0,"YES","NO")</f>
        <v>NO</v>
      </c>
      <c r="C27" s="186" t="str">
        <f t="shared" ref="C27:D44" si="2">IF(C7="","",C7)</f>
        <v/>
      </c>
      <c r="D27" s="187" t="str">
        <f t="shared" si="2"/>
        <v/>
      </c>
      <c r="E27" s="22"/>
      <c r="F27" s="84"/>
      <c r="G27" s="62"/>
      <c r="H27" s="85"/>
      <c r="I27" s="96">
        <f>IFERROR(ROUND(IF('!!COMPLETE FIRST!!'!$E$11="yes",(I7*G27),((E27/12)*G7)*H7),2),0)</f>
        <v>0</v>
      </c>
    </row>
    <row r="28" spans="1:9" x14ac:dyDescent="0.3">
      <c r="A28" s="152" t="str">
        <f t="shared" ref="A28:A46" si="3">IF(I28&gt;0,"YES","NO")</f>
        <v>NO</v>
      </c>
      <c r="C28" s="185" t="str">
        <f t="shared" si="2"/>
        <v/>
      </c>
      <c r="D28" s="188" t="str">
        <f t="shared" si="2"/>
        <v/>
      </c>
      <c r="E28" s="22"/>
      <c r="F28" s="84"/>
      <c r="G28" s="62"/>
      <c r="H28" s="85"/>
      <c r="I28" s="96">
        <f>IFERROR(ROUND(IF('!!COMPLETE FIRST!!'!$E$11="yes",(I8*G28),((E28/12)*G8)*H8),2),0)</f>
        <v>0</v>
      </c>
    </row>
    <row r="29" spans="1:9" x14ac:dyDescent="0.3">
      <c r="A29" s="152" t="str">
        <f t="shared" si="3"/>
        <v>NO</v>
      </c>
      <c r="C29" s="185" t="str">
        <f t="shared" si="2"/>
        <v/>
      </c>
      <c r="D29" s="188" t="str">
        <f t="shared" si="2"/>
        <v/>
      </c>
      <c r="E29" s="22"/>
      <c r="F29" s="84"/>
      <c r="G29" s="62"/>
      <c r="H29" s="85"/>
      <c r="I29" s="96">
        <f>IFERROR(ROUND(IF('!!COMPLETE FIRST!!'!$E$11="yes",(I9*G29),((E29/12)*G9)*H9),2),0)</f>
        <v>0</v>
      </c>
    </row>
    <row r="30" spans="1:9" x14ac:dyDescent="0.3">
      <c r="A30" s="152" t="str">
        <f t="shared" si="3"/>
        <v>NO</v>
      </c>
      <c r="C30" s="185" t="str">
        <f t="shared" si="2"/>
        <v/>
      </c>
      <c r="D30" s="188" t="str">
        <f t="shared" si="2"/>
        <v/>
      </c>
      <c r="E30" s="22"/>
      <c r="F30" s="84"/>
      <c r="G30" s="62"/>
      <c r="H30" s="85"/>
      <c r="I30" s="96">
        <f>IFERROR(ROUND(IF('!!COMPLETE FIRST!!'!$E$11="yes",(I10*G30),((E30/12)*G10)*H10),2),0)</f>
        <v>0</v>
      </c>
    </row>
    <row r="31" spans="1:9" x14ac:dyDescent="0.3">
      <c r="A31" s="152" t="str">
        <f t="shared" si="3"/>
        <v>NO</v>
      </c>
      <c r="C31" s="185" t="str">
        <f t="shared" si="2"/>
        <v/>
      </c>
      <c r="D31" s="188" t="str">
        <f t="shared" si="2"/>
        <v/>
      </c>
      <c r="E31" s="22"/>
      <c r="F31" s="84"/>
      <c r="G31" s="62"/>
      <c r="H31" s="85"/>
      <c r="I31" s="96">
        <f>IFERROR(ROUND(IF('!!COMPLETE FIRST!!'!$E$11="yes",(I11*G31),((E31/12)*G11)*H11),2),0)</f>
        <v>0</v>
      </c>
    </row>
    <row r="32" spans="1:9" x14ac:dyDescent="0.3">
      <c r="A32" s="152" t="str">
        <f t="shared" si="3"/>
        <v>NO</v>
      </c>
      <c r="C32" s="185" t="str">
        <f t="shared" si="2"/>
        <v/>
      </c>
      <c r="D32" s="188" t="str">
        <f t="shared" si="2"/>
        <v/>
      </c>
      <c r="E32" s="22"/>
      <c r="F32" s="84"/>
      <c r="G32" s="62"/>
      <c r="H32" s="85"/>
      <c r="I32" s="96">
        <f>IFERROR(ROUND(IF('!!COMPLETE FIRST!!'!$E$11="yes",(I12*G32),((E32/12)*G12)*H12),2),0)</f>
        <v>0</v>
      </c>
    </row>
    <row r="33" spans="1:9" x14ac:dyDescent="0.3">
      <c r="A33" s="152" t="str">
        <f t="shared" si="3"/>
        <v>NO</v>
      </c>
      <c r="C33" s="185" t="str">
        <f t="shared" si="2"/>
        <v/>
      </c>
      <c r="D33" s="188" t="str">
        <f t="shared" si="2"/>
        <v/>
      </c>
      <c r="E33" s="22"/>
      <c r="F33" s="84"/>
      <c r="G33" s="62"/>
      <c r="H33" s="85"/>
      <c r="I33" s="96">
        <f>IFERROR(ROUND(IF('!!COMPLETE FIRST!!'!$E$11="yes",(I13*G33),((E33/12)*G13)*H13),2),0)</f>
        <v>0</v>
      </c>
    </row>
    <row r="34" spans="1:9" x14ac:dyDescent="0.3">
      <c r="A34" s="152" t="str">
        <f t="shared" si="3"/>
        <v>NO</v>
      </c>
      <c r="C34" s="185" t="str">
        <f t="shared" si="2"/>
        <v/>
      </c>
      <c r="D34" s="188" t="str">
        <f t="shared" si="2"/>
        <v/>
      </c>
      <c r="E34" s="22"/>
      <c r="F34" s="84"/>
      <c r="G34" s="62"/>
      <c r="H34" s="85"/>
      <c r="I34" s="96">
        <f>IFERROR(ROUND(IF('!!COMPLETE FIRST!!'!$E$11="yes",(I14*G34),((E34/12)*G14)*H14),2),0)</f>
        <v>0</v>
      </c>
    </row>
    <row r="35" spans="1:9" x14ac:dyDescent="0.3">
      <c r="A35" s="152" t="str">
        <f t="shared" si="3"/>
        <v>NO</v>
      </c>
      <c r="C35" s="185" t="str">
        <f t="shared" si="2"/>
        <v/>
      </c>
      <c r="D35" s="188" t="str">
        <f t="shared" si="2"/>
        <v/>
      </c>
      <c r="E35" s="22"/>
      <c r="F35" s="84"/>
      <c r="G35" s="62"/>
      <c r="H35" s="85"/>
      <c r="I35" s="96">
        <f>IFERROR(ROUND(IF('!!COMPLETE FIRST!!'!$E$11="yes",(I15*G35),((E35/12)*G15)*H15),2),0)</f>
        <v>0</v>
      </c>
    </row>
    <row r="36" spans="1:9" x14ac:dyDescent="0.3">
      <c r="A36" s="152" t="str">
        <f t="shared" si="3"/>
        <v>NO</v>
      </c>
      <c r="C36" s="185" t="str">
        <f t="shared" si="2"/>
        <v/>
      </c>
      <c r="D36" s="188" t="str">
        <f t="shared" si="2"/>
        <v/>
      </c>
      <c r="E36" s="22"/>
      <c r="F36" s="84"/>
      <c r="G36" s="62"/>
      <c r="H36" s="85"/>
      <c r="I36" s="96">
        <f>IFERROR(ROUND(IF('!!COMPLETE FIRST!!'!$E$11="yes",(I16*G36),((E36/12)*G16)*H16),2),0)</f>
        <v>0</v>
      </c>
    </row>
    <row r="37" spans="1:9" x14ac:dyDescent="0.3">
      <c r="A37" s="152" t="str">
        <f t="shared" si="3"/>
        <v>NO</v>
      </c>
      <c r="C37" s="185" t="str">
        <f t="shared" si="2"/>
        <v/>
      </c>
      <c r="D37" s="188" t="str">
        <f t="shared" si="2"/>
        <v/>
      </c>
      <c r="E37" s="22"/>
      <c r="F37" s="84"/>
      <c r="G37" s="62"/>
      <c r="H37" s="85"/>
      <c r="I37" s="96">
        <f>IFERROR(ROUND(IF('!!COMPLETE FIRST!!'!$E$11="yes",(I17*G37),((E37/12)*G17)*H17),2),0)</f>
        <v>0</v>
      </c>
    </row>
    <row r="38" spans="1:9" x14ac:dyDescent="0.3">
      <c r="A38" s="152" t="str">
        <f t="shared" si="3"/>
        <v>NO</v>
      </c>
      <c r="C38" s="185" t="str">
        <f t="shared" si="2"/>
        <v/>
      </c>
      <c r="D38" s="188" t="str">
        <f t="shared" si="2"/>
        <v/>
      </c>
      <c r="E38" s="22"/>
      <c r="F38" s="84"/>
      <c r="G38" s="62"/>
      <c r="H38" s="85"/>
      <c r="I38" s="96">
        <f>IFERROR(ROUND(IF('!!COMPLETE FIRST!!'!$E$11="yes",(I18*G38),((E38/12)*G18)*H18),2),0)</f>
        <v>0</v>
      </c>
    </row>
    <row r="39" spans="1:9" x14ac:dyDescent="0.3">
      <c r="A39" s="152" t="str">
        <f t="shared" si="3"/>
        <v>NO</v>
      </c>
      <c r="C39" s="185" t="str">
        <f t="shared" si="2"/>
        <v/>
      </c>
      <c r="D39" s="188" t="str">
        <f t="shared" si="2"/>
        <v/>
      </c>
      <c r="E39" s="22"/>
      <c r="F39" s="84"/>
      <c r="G39" s="62"/>
      <c r="H39" s="85"/>
      <c r="I39" s="96">
        <f>IFERROR(ROUND(IF('!!COMPLETE FIRST!!'!$E$11="yes",(I19*G39),((E39/12)*G19)*H19),2),0)</f>
        <v>0</v>
      </c>
    </row>
    <row r="40" spans="1:9" x14ac:dyDescent="0.3">
      <c r="A40" s="152" t="str">
        <f t="shared" si="3"/>
        <v>NO</v>
      </c>
      <c r="C40" s="185" t="str">
        <f t="shared" si="2"/>
        <v/>
      </c>
      <c r="D40" s="188" t="str">
        <f t="shared" si="2"/>
        <v/>
      </c>
      <c r="E40" s="22"/>
      <c r="F40" s="84"/>
      <c r="G40" s="62"/>
      <c r="H40" s="85"/>
      <c r="I40" s="96">
        <f>IFERROR(ROUND(IF('!!COMPLETE FIRST!!'!$E$11="yes",(I20*G40),((E40/12)*G20)*H20),2),0)</f>
        <v>0</v>
      </c>
    </row>
    <row r="41" spans="1:9" x14ac:dyDescent="0.3">
      <c r="A41" s="152" t="str">
        <f t="shared" si="3"/>
        <v>NO</v>
      </c>
      <c r="C41" s="185" t="str">
        <f t="shared" si="2"/>
        <v/>
      </c>
      <c r="D41" s="188" t="str">
        <f t="shared" si="2"/>
        <v/>
      </c>
      <c r="E41" s="22"/>
      <c r="F41" s="84"/>
      <c r="G41" s="62"/>
      <c r="H41" s="85"/>
      <c r="I41" s="96">
        <f>IFERROR(ROUND(IF('!!COMPLETE FIRST!!'!$E$11="yes",(I21*G41),((E41/12)*G21)*H21),2),0)</f>
        <v>0</v>
      </c>
    </row>
    <row r="42" spans="1:9" x14ac:dyDescent="0.3">
      <c r="A42" s="152" t="str">
        <f t="shared" si="3"/>
        <v>NO</v>
      </c>
      <c r="C42" s="185" t="str">
        <f t="shared" si="2"/>
        <v/>
      </c>
      <c r="D42" s="188" t="str">
        <f t="shared" si="2"/>
        <v/>
      </c>
      <c r="E42" s="22"/>
      <c r="F42" s="84"/>
      <c r="G42" s="62"/>
      <c r="H42" s="85"/>
      <c r="I42" s="96">
        <f>IFERROR(ROUND(IF('!!COMPLETE FIRST!!'!$E$11="yes",(I22*G42),((E42/12)*G22)*H22),2),0)</f>
        <v>0</v>
      </c>
    </row>
    <row r="43" spans="1:9" x14ac:dyDescent="0.3">
      <c r="A43" s="152" t="str">
        <f t="shared" si="3"/>
        <v>NO</v>
      </c>
      <c r="C43" s="185" t="str">
        <f t="shared" si="2"/>
        <v/>
      </c>
      <c r="D43" s="188" t="str">
        <f t="shared" si="2"/>
        <v/>
      </c>
      <c r="E43" s="24"/>
      <c r="F43" s="86"/>
      <c r="G43" s="198"/>
      <c r="H43" s="87"/>
      <c r="I43" s="96">
        <f>IFERROR(ROUND(IF('!!COMPLETE FIRST!!'!$E$11="yes",(I23*G43),((E43/12)*G23)*H23),2),0)</f>
        <v>0</v>
      </c>
    </row>
    <row r="44" spans="1:9" ht="15" thickBot="1" x14ac:dyDescent="0.35">
      <c r="A44" s="152" t="str">
        <f t="shared" si="3"/>
        <v>NO</v>
      </c>
      <c r="C44" s="189" t="str">
        <f t="shared" si="2"/>
        <v/>
      </c>
      <c r="D44" s="190" t="str">
        <f t="shared" si="2"/>
        <v/>
      </c>
      <c r="E44" s="147"/>
      <c r="F44" s="148"/>
      <c r="G44" s="199"/>
      <c r="H44" s="149"/>
      <c r="I44" s="96">
        <f>IFERROR(ROUND(IF('!!COMPLETE FIRST!!'!$E$11="yes",(I24*G44),((E44/12)*G24)*H24),2),0)</f>
        <v>0</v>
      </c>
    </row>
    <row r="45" spans="1:9" ht="16.2" thickTop="1" x14ac:dyDescent="0.3">
      <c r="A45" s="152" t="str">
        <f t="shared" si="3"/>
        <v>NO</v>
      </c>
      <c r="C45" s="254" t="s">
        <v>59</v>
      </c>
      <c r="D45" s="255"/>
      <c r="E45" s="255"/>
      <c r="F45" s="255"/>
      <c r="G45" s="255"/>
      <c r="H45" s="256"/>
      <c r="I45" s="102">
        <f>SUM(I27:I44)</f>
        <v>0</v>
      </c>
    </row>
    <row r="46" spans="1:9" ht="16.2" thickBot="1" x14ac:dyDescent="0.35">
      <c r="A46" s="152" t="str">
        <f t="shared" si="3"/>
        <v>NO</v>
      </c>
      <c r="C46" s="257" t="s">
        <v>61</v>
      </c>
      <c r="D46" s="258"/>
      <c r="E46" s="258"/>
      <c r="F46" s="258"/>
      <c r="G46" s="258"/>
      <c r="H46" s="258"/>
      <c r="I46" s="103">
        <f>SUM(I45,I25)</f>
        <v>0</v>
      </c>
    </row>
    <row r="47" spans="1:9" ht="15" thickBot="1" x14ac:dyDescent="0.35">
      <c r="A47" s="152" t="str">
        <f>A58</f>
        <v>NO</v>
      </c>
      <c r="C47" s="44" t="s">
        <v>63</v>
      </c>
      <c r="D47" s="70" t="s">
        <v>78</v>
      </c>
      <c r="E47" s="261" t="s">
        <v>79</v>
      </c>
      <c r="F47" s="262"/>
      <c r="G47" s="262"/>
      <c r="H47" s="262"/>
      <c r="I47" s="95" t="s">
        <v>1</v>
      </c>
    </row>
    <row r="48" spans="1:9" x14ac:dyDescent="0.3">
      <c r="A48" s="152" t="str">
        <f t="shared" ref="A48:A72" si="4">IF(I48&gt;0,"YES","NO")</f>
        <v>NO</v>
      </c>
      <c r="C48" s="3"/>
      <c r="D48" s="66">
        <v>0</v>
      </c>
      <c r="E48" s="263"/>
      <c r="F48" s="264"/>
      <c r="G48" s="264"/>
      <c r="H48" s="264"/>
      <c r="I48" s="96">
        <f>D48</f>
        <v>0</v>
      </c>
    </row>
    <row r="49" spans="1:9" x14ac:dyDescent="0.3">
      <c r="A49" s="152" t="str">
        <f t="shared" si="4"/>
        <v>NO</v>
      </c>
      <c r="C49" s="4"/>
      <c r="D49" s="67">
        <v>0</v>
      </c>
      <c r="E49" s="259"/>
      <c r="F49" s="260"/>
      <c r="G49" s="260"/>
      <c r="H49" s="260"/>
      <c r="I49" s="96">
        <f t="shared" ref="I49:I57" si="5">D49</f>
        <v>0</v>
      </c>
    </row>
    <row r="50" spans="1:9" x14ac:dyDescent="0.3">
      <c r="A50" s="152" t="str">
        <f t="shared" si="4"/>
        <v>NO</v>
      </c>
      <c r="C50" s="45"/>
      <c r="D50" s="68">
        <v>0</v>
      </c>
      <c r="E50" s="259"/>
      <c r="F50" s="260"/>
      <c r="G50" s="260"/>
      <c r="H50" s="260"/>
      <c r="I50" s="98">
        <f t="shared" si="5"/>
        <v>0</v>
      </c>
    </row>
    <row r="51" spans="1:9" x14ac:dyDescent="0.3">
      <c r="A51" s="152" t="str">
        <f t="shared" si="4"/>
        <v>NO</v>
      </c>
      <c r="C51" s="3"/>
      <c r="D51" s="66">
        <v>0</v>
      </c>
      <c r="E51" s="259"/>
      <c r="F51" s="260"/>
      <c r="G51" s="260"/>
      <c r="H51" s="260"/>
      <c r="I51" s="96">
        <f t="shared" si="5"/>
        <v>0</v>
      </c>
    </row>
    <row r="52" spans="1:9" x14ac:dyDescent="0.3">
      <c r="A52" s="152" t="str">
        <f t="shared" si="4"/>
        <v>NO</v>
      </c>
      <c r="C52" s="45"/>
      <c r="D52" s="64">
        <v>0</v>
      </c>
      <c r="E52" s="259"/>
      <c r="F52" s="260"/>
      <c r="G52" s="260"/>
      <c r="H52" s="260"/>
      <c r="I52" s="98">
        <f t="shared" si="5"/>
        <v>0</v>
      </c>
    </row>
    <row r="53" spans="1:9" x14ac:dyDescent="0.3">
      <c r="A53" s="152" t="str">
        <f t="shared" si="4"/>
        <v>NO</v>
      </c>
      <c r="C53" s="45"/>
      <c r="D53" s="64">
        <v>0</v>
      </c>
      <c r="E53" s="259"/>
      <c r="F53" s="260"/>
      <c r="G53" s="260"/>
      <c r="H53" s="260"/>
      <c r="I53" s="98">
        <f t="shared" si="5"/>
        <v>0</v>
      </c>
    </row>
    <row r="54" spans="1:9" x14ac:dyDescent="0.3">
      <c r="A54" s="152" t="str">
        <f t="shared" si="4"/>
        <v>NO</v>
      </c>
      <c r="C54" s="45"/>
      <c r="D54" s="64">
        <v>0</v>
      </c>
      <c r="E54" s="259"/>
      <c r="F54" s="260"/>
      <c r="G54" s="260"/>
      <c r="H54" s="260"/>
      <c r="I54" s="98">
        <f t="shared" si="5"/>
        <v>0</v>
      </c>
    </row>
    <row r="55" spans="1:9" x14ac:dyDescent="0.3">
      <c r="A55" s="152" t="str">
        <f t="shared" si="4"/>
        <v>NO</v>
      </c>
      <c r="C55" s="45"/>
      <c r="D55" s="64">
        <v>0</v>
      </c>
      <c r="E55" s="259"/>
      <c r="F55" s="260"/>
      <c r="G55" s="260"/>
      <c r="H55" s="260"/>
      <c r="I55" s="98">
        <f t="shared" si="5"/>
        <v>0</v>
      </c>
    </row>
    <row r="56" spans="1:9" x14ac:dyDescent="0.3">
      <c r="A56" s="152" t="str">
        <f t="shared" si="4"/>
        <v>NO</v>
      </c>
      <c r="C56" s="47"/>
      <c r="D56" s="65">
        <v>0</v>
      </c>
      <c r="E56" s="273"/>
      <c r="F56" s="274"/>
      <c r="G56" s="274"/>
      <c r="H56" s="274"/>
      <c r="I56" s="98">
        <f t="shared" si="5"/>
        <v>0</v>
      </c>
    </row>
    <row r="57" spans="1:9" ht="15" thickBot="1" x14ac:dyDescent="0.35">
      <c r="A57" s="152" t="str">
        <f t="shared" si="4"/>
        <v>NO</v>
      </c>
      <c r="C57" s="150"/>
      <c r="D57" s="90">
        <v>0</v>
      </c>
      <c r="E57" s="275"/>
      <c r="F57" s="276"/>
      <c r="G57" s="276"/>
      <c r="H57" s="276"/>
      <c r="I57" s="99">
        <f t="shared" si="5"/>
        <v>0</v>
      </c>
    </row>
    <row r="58" spans="1:9" ht="16.8" thickTop="1" thickBot="1" x14ac:dyDescent="0.35">
      <c r="A58" s="152" t="str">
        <f t="shared" si="4"/>
        <v>NO</v>
      </c>
      <c r="C58" s="254" t="s">
        <v>64</v>
      </c>
      <c r="D58" s="255"/>
      <c r="E58" s="255"/>
      <c r="F58" s="255"/>
      <c r="G58" s="255"/>
      <c r="H58" s="256"/>
      <c r="I58" s="107">
        <f>SUM(I48:I57)</f>
        <v>0</v>
      </c>
    </row>
    <row r="59" spans="1:9" ht="18.600000000000001" thickBot="1" x14ac:dyDescent="0.35">
      <c r="A59" s="152" t="str">
        <f>A71</f>
        <v>NO</v>
      </c>
      <c r="C59" s="232" t="s">
        <v>100</v>
      </c>
      <c r="D59" s="233"/>
      <c r="E59" s="233"/>
      <c r="F59" s="233"/>
      <c r="G59" s="233"/>
      <c r="H59" s="233"/>
      <c r="I59" s="248"/>
    </row>
    <row r="60" spans="1:9" ht="15" thickBot="1" x14ac:dyDescent="0.35">
      <c r="A60" s="152" t="str">
        <f>A71</f>
        <v>NO</v>
      </c>
      <c r="C60" s="44" t="s">
        <v>109</v>
      </c>
      <c r="D60" s="70" t="s">
        <v>78</v>
      </c>
      <c r="E60" s="261" t="s">
        <v>79</v>
      </c>
      <c r="F60" s="262"/>
      <c r="G60" s="262"/>
      <c r="H60" s="262"/>
      <c r="I60" s="100"/>
    </row>
    <row r="61" spans="1:9" x14ac:dyDescent="0.3">
      <c r="A61" s="152" t="str">
        <f t="shared" si="4"/>
        <v>NO</v>
      </c>
      <c r="C61" s="3"/>
      <c r="D61" s="66">
        <v>0</v>
      </c>
      <c r="E61" s="263"/>
      <c r="F61" s="264"/>
      <c r="G61" s="264"/>
      <c r="H61" s="264"/>
      <c r="I61" s="96">
        <f>D61</f>
        <v>0</v>
      </c>
    </row>
    <row r="62" spans="1:9" x14ac:dyDescent="0.3">
      <c r="A62" s="152" t="str">
        <f t="shared" si="4"/>
        <v>NO</v>
      </c>
      <c r="C62" s="4"/>
      <c r="D62" s="67">
        <v>0</v>
      </c>
      <c r="E62" s="259"/>
      <c r="F62" s="260"/>
      <c r="G62" s="260"/>
      <c r="H62" s="260"/>
      <c r="I62" s="96">
        <f t="shared" ref="I62:I70" si="6">D62</f>
        <v>0</v>
      </c>
    </row>
    <row r="63" spans="1:9" x14ac:dyDescent="0.3">
      <c r="A63" s="152" t="str">
        <f t="shared" si="4"/>
        <v>NO</v>
      </c>
      <c r="C63" s="45"/>
      <c r="D63" s="68">
        <v>0</v>
      </c>
      <c r="E63" s="259"/>
      <c r="F63" s="260"/>
      <c r="G63" s="260"/>
      <c r="H63" s="260"/>
      <c r="I63" s="98">
        <f t="shared" si="6"/>
        <v>0</v>
      </c>
    </row>
    <row r="64" spans="1:9" x14ac:dyDescent="0.3">
      <c r="A64" s="152" t="str">
        <f t="shared" si="4"/>
        <v>NO</v>
      </c>
      <c r="C64" s="3"/>
      <c r="D64" s="66">
        <v>0</v>
      </c>
      <c r="E64" s="259"/>
      <c r="F64" s="260"/>
      <c r="G64" s="260"/>
      <c r="H64" s="260"/>
      <c r="I64" s="96">
        <f t="shared" si="6"/>
        <v>0</v>
      </c>
    </row>
    <row r="65" spans="1:9" x14ac:dyDescent="0.3">
      <c r="A65" s="152" t="str">
        <f t="shared" si="4"/>
        <v>NO</v>
      </c>
      <c r="C65" s="45"/>
      <c r="D65" s="64">
        <v>0</v>
      </c>
      <c r="E65" s="259"/>
      <c r="F65" s="260"/>
      <c r="G65" s="260"/>
      <c r="H65" s="260"/>
      <c r="I65" s="98">
        <f t="shared" si="6"/>
        <v>0</v>
      </c>
    </row>
    <row r="66" spans="1:9" x14ac:dyDescent="0.3">
      <c r="A66" s="152" t="str">
        <f t="shared" si="4"/>
        <v>NO</v>
      </c>
      <c r="C66" s="45"/>
      <c r="D66" s="64">
        <v>0</v>
      </c>
      <c r="E66" s="259"/>
      <c r="F66" s="260"/>
      <c r="G66" s="260"/>
      <c r="H66" s="260"/>
      <c r="I66" s="98">
        <f t="shared" si="6"/>
        <v>0</v>
      </c>
    </row>
    <row r="67" spans="1:9" x14ac:dyDescent="0.3">
      <c r="A67" s="152" t="str">
        <f t="shared" si="4"/>
        <v>NO</v>
      </c>
      <c r="C67" s="45"/>
      <c r="D67" s="64">
        <v>0</v>
      </c>
      <c r="E67" s="259"/>
      <c r="F67" s="260"/>
      <c r="G67" s="260"/>
      <c r="H67" s="260"/>
      <c r="I67" s="98">
        <f t="shared" si="6"/>
        <v>0</v>
      </c>
    </row>
    <row r="68" spans="1:9" x14ac:dyDescent="0.3">
      <c r="A68" s="152" t="str">
        <f t="shared" si="4"/>
        <v>NO</v>
      </c>
      <c r="C68" s="45"/>
      <c r="D68" s="64">
        <v>0</v>
      </c>
      <c r="E68" s="259"/>
      <c r="F68" s="260"/>
      <c r="G68" s="260"/>
      <c r="H68" s="260"/>
      <c r="I68" s="98">
        <f t="shared" si="6"/>
        <v>0</v>
      </c>
    </row>
    <row r="69" spans="1:9" x14ac:dyDescent="0.3">
      <c r="A69" s="152" t="str">
        <f t="shared" si="4"/>
        <v>NO</v>
      </c>
      <c r="C69" s="47"/>
      <c r="D69" s="65">
        <v>0</v>
      </c>
      <c r="E69" s="273"/>
      <c r="F69" s="274"/>
      <c r="G69" s="274"/>
      <c r="H69" s="274"/>
      <c r="I69" s="98">
        <f t="shared" si="6"/>
        <v>0</v>
      </c>
    </row>
    <row r="70" spans="1:9" ht="15" thickBot="1" x14ac:dyDescent="0.35">
      <c r="A70" s="152" t="str">
        <f t="shared" si="4"/>
        <v>NO</v>
      </c>
      <c r="C70" s="150"/>
      <c r="D70" s="90">
        <v>0</v>
      </c>
      <c r="E70" s="275"/>
      <c r="F70" s="276"/>
      <c r="G70" s="276"/>
      <c r="H70" s="276"/>
      <c r="I70" s="99">
        <f t="shared" si="6"/>
        <v>0</v>
      </c>
    </row>
    <row r="71" spans="1:9" ht="16.2" thickTop="1" x14ac:dyDescent="0.3">
      <c r="A71" s="152" t="str">
        <f t="shared" si="4"/>
        <v>NO</v>
      </c>
      <c r="C71" s="254" t="s">
        <v>101</v>
      </c>
      <c r="D71" s="255"/>
      <c r="E71" s="255"/>
      <c r="F71" s="255"/>
      <c r="G71" s="255"/>
      <c r="H71" s="256"/>
      <c r="I71" s="107">
        <f>SUM(I61:I70)</f>
        <v>0</v>
      </c>
    </row>
    <row r="72" spans="1:9" ht="16.2" thickBot="1" x14ac:dyDescent="0.35">
      <c r="A72" s="152" t="str">
        <f t="shared" si="4"/>
        <v>NO</v>
      </c>
      <c r="C72" s="257" t="s">
        <v>102</v>
      </c>
      <c r="D72" s="258"/>
      <c r="E72" s="258"/>
      <c r="F72" s="258"/>
      <c r="G72" s="258"/>
      <c r="H72" s="258"/>
      <c r="I72" s="108">
        <f>SUM(I71,I58,I46)</f>
        <v>0</v>
      </c>
    </row>
    <row r="73" spans="1:9" ht="18.600000000000001" thickBot="1" x14ac:dyDescent="0.35">
      <c r="A73" s="152"/>
      <c r="C73" s="232" t="s">
        <v>103</v>
      </c>
      <c r="D73" s="233"/>
      <c r="E73" s="233"/>
      <c r="F73" s="233"/>
      <c r="G73" s="233"/>
      <c r="H73" s="233"/>
      <c r="I73" s="248"/>
    </row>
    <row r="74" spans="1:9" x14ac:dyDescent="0.3">
      <c r="A74" s="152"/>
      <c r="C74" s="279" t="str">
        <f>IF('!!COMPLETE FIRST!!'!F5=KEY!G2,KEY!G39,IF('!!COMPLETE FIRST!!'!F5=KEY!G3,KEY!G41,IF('!!COMPLETE FIRST!!'!F5=KEY!G4,KEY!G40,IF('!!COMPLETE FIRST!!'!F5=KEY!G5,KEY!G42,""))))</f>
        <v/>
      </c>
      <c r="D74" s="280"/>
      <c r="E74" s="280"/>
      <c r="F74" s="280"/>
      <c r="G74" s="280"/>
      <c r="H74" s="280"/>
      <c r="I74" s="281"/>
    </row>
    <row r="75" spans="1:9" x14ac:dyDescent="0.3">
      <c r="A75" s="152"/>
      <c r="C75" s="282"/>
      <c r="D75" s="283"/>
      <c r="E75" s="283"/>
      <c r="F75" s="283"/>
      <c r="G75" s="283"/>
      <c r="H75" s="283"/>
      <c r="I75" s="284"/>
    </row>
    <row r="76" spans="1:9" x14ac:dyDescent="0.3">
      <c r="A76" s="152"/>
      <c r="C76" s="282"/>
      <c r="D76" s="283"/>
      <c r="E76" s="283"/>
      <c r="F76" s="283"/>
      <c r="G76" s="283"/>
      <c r="H76" s="283"/>
      <c r="I76" s="284"/>
    </row>
    <row r="77" spans="1:9" ht="15" thickBot="1" x14ac:dyDescent="0.35">
      <c r="A77" s="152"/>
      <c r="C77" s="285"/>
      <c r="D77" s="286"/>
      <c r="E77" s="286"/>
      <c r="F77" s="286"/>
      <c r="G77" s="286"/>
      <c r="H77" s="286"/>
      <c r="I77" s="287"/>
    </row>
    <row r="78" spans="1:9" ht="15" thickBot="1" x14ac:dyDescent="0.35">
      <c r="A78" s="152" t="str">
        <f>IF(I84&gt;0,"YES","NO")</f>
        <v>NO</v>
      </c>
      <c r="C78" s="42" t="s">
        <v>111</v>
      </c>
      <c r="D78" s="43" t="s">
        <v>46</v>
      </c>
      <c r="E78" s="43" t="s">
        <v>44</v>
      </c>
      <c r="F78" s="43" t="s">
        <v>67</v>
      </c>
      <c r="G78" s="43" t="s">
        <v>68</v>
      </c>
      <c r="H78" s="93" t="s">
        <v>43</v>
      </c>
      <c r="I78" s="109" t="s">
        <v>1</v>
      </c>
    </row>
    <row r="79" spans="1:9" x14ac:dyDescent="0.3">
      <c r="A79" s="152" t="str">
        <f t="shared" ref="A79:A84" si="7">IF(I79&gt;0,"YES","NO")</f>
        <v>NO</v>
      </c>
      <c r="C79" s="1"/>
      <c r="D79" s="2"/>
      <c r="E79" s="22"/>
      <c r="F79" s="25"/>
      <c r="G79" s="62"/>
      <c r="H79" s="27"/>
      <c r="I79" s="96">
        <f>ROUND((IFERROR(((E79/12)*G79)*H79,0)),2)</f>
        <v>0</v>
      </c>
    </row>
    <row r="80" spans="1:9" x14ac:dyDescent="0.3">
      <c r="A80" s="152" t="str">
        <f t="shared" si="7"/>
        <v>NO</v>
      </c>
      <c r="C80" s="1"/>
      <c r="D80" s="2"/>
      <c r="E80" s="22"/>
      <c r="F80" s="72"/>
      <c r="G80" s="71"/>
      <c r="H80" s="27"/>
      <c r="I80" s="96">
        <f>ROUND((IFERROR(((E80/12)*G80)*H80,0)),2)</f>
        <v>0</v>
      </c>
    </row>
    <row r="81" spans="1:9" x14ac:dyDescent="0.3">
      <c r="A81" s="152" t="str">
        <f t="shared" si="7"/>
        <v>NO</v>
      </c>
      <c r="C81" s="1"/>
      <c r="D81" s="2"/>
      <c r="E81" s="22"/>
      <c r="F81" s="72"/>
      <c r="G81" s="71"/>
      <c r="H81" s="27"/>
      <c r="I81" s="96">
        <f>ROUND((IFERROR(((E81/12)*G81)*H81,0)),2)</f>
        <v>0</v>
      </c>
    </row>
    <row r="82" spans="1:9" x14ac:dyDescent="0.3">
      <c r="A82" s="152" t="str">
        <f t="shared" si="7"/>
        <v>NO</v>
      </c>
      <c r="C82" s="1"/>
      <c r="D82" s="2"/>
      <c r="E82" s="22"/>
      <c r="F82" s="72"/>
      <c r="G82" s="71"/>
      <c r="H82" s="27"/>
      <c r="I82" s="96">
        <f>ROUND((IFERROR(((E82/12)*G82)*H82,0)),2)</f>
        <v>0</v>
      </c>
    </row>
    <row r="83" spans="1:9" ht="15" thickBot="1" x14ac:dyDescent="0.35">
      <c r="A83" s="152" t="str">
        <f t="shared" si="7"/>
        <v>NO</v>
      </c>
      <c r="C83" s="1"/>
      <c r="D83" s="2"/>
      <c r="E83" s="22"/>
      <c r="F83" s="72"/>
      <c r="G83" s="71"/>
      <c r="H83" s="27"/>
      <c r="I83" s="96">
        <f>ROUND((IFERROR(((E83/12)*G83)*H83,0)),2)</f>
        <v>0</v>
      </c>
    </row>
    <row r="84" spans="1:9" ht="16.8" thickTop="1" thickBot="1" x14ac:dyDescent="0.35">
      <c r="A84" s="152" t="str">
        <f t="shared" si="7"/>
        <v>NO</v>
      </c>
      <c r="C84" s="251" t="s">
        <v>90</v>
      </c>
      <c r="D84" s="252"/>
      <c r="E84" s="252"/>
      <c r="F84" s="252"/>
      <c r="G84" s="252"/>
      <c r="H84" s="253"/>
      <c r="I84" s="172">
        <f>SUM(I79:I83)</f>
        <v>0</v>
      </c>
    </row>
    <row r="85" spans="1:9" ht="15" thickBot="1" x14ac:dyDescent="0.35">
      <c r="A85" s="152" t="str">
        <f>IF(I91&gt;0,"YES","NO")</f>
        <v>NO</v>
      </c>
      <c r="C85" s="42" t="s">
        <v>111</v>
      </c>
      <c r="D85" s="43" t="s">
        <v>46</v>
      </c>
      <c r="E85" s="43" t="str">
        <f>IF('!!COMPLETE FIRST!!'!$E$11="YES","","100% Annual Fringe Cost")</f>
        <v>100% Annual Fringe Cost</v>
      </c>
      <c r="F85" s="43"/>
      <c r="G85" s="43" t="str">
        <f>IF('!!COMPLETE FIRST!!'!$E$11="YES","Fringe Rate %","")</f>
        <v/>
      </c>
      <c r="H85" s="93"/>
      <c r="I85" s="95" t="s">
        <v>1</v>
      </c>
    </row>
    <row r="86" spans="1:9" x14ac:dyDescent="0.3">
      <c r="A86" s="152" t="str">
        <f t="shared" ref="A86:A91" si="8">IF(I86&gt;0,"YES","NO")</f>
        <v>NO</v>
      </c>
      <c r="C86" s="191" t="str">
        <f t="shared" ref="C86:D90" si="9">IF(C79="","",C79)</f>
        <v/>
      </c>
      <c r="D86" s="192" t="str">
        <f t="shared" si="9"/>
        <v/>
      </c>
      <c r="E86" s="22"/>
      <c r="F86" s="84"/>
      <c r="G86" s="62"/>
      <c r="H86" s="85"/>
      <c r="I86" s="96">
        <f>IFERROR(ROUND(IF('!!COMPLETE FIRST!!'!$E$11="yes",(I79*G86),((E86/12)*G79)*H79),2),0)</f>
        <v>0</v>
      </c>
    </row>
    <row r="87" spans="1:9" x14ac:dyDescent="0.3">
      <c r="A87" s="152" t="str">
        <f t="shared" si="8"/>
        <v>NO</v>
      </c>
      <c r="C87" s="83" t="str">
        <f t="shared" si="9"/>
        <v/>
      </c>
      <c r="D87" s="193" t="str">
        <f t="shared" si="9"/>
        <v/>
      </c>
      <c r="E87" s="22"/>
      <c r="F87" s="84"/>
      <c r="G87" s="62"/>
      <c r="H87" s="85"/>
      <c r="I87" s="96">
        <f>IFERROR(ROUND(IF('!!COMPLETE FIRST!!'!$E$11="yes",(I80*G87),((E87/12)*G80)*H80),2),0)</f>
        <v>0</v>
      </c>
    </row>
    <row r="88" spans="1:9" x14ac:dyDescent="0.3">
      <c r="A88" s="152" t="str">
        <f t="shared" si="8"/>
        <v>NO</v>
      </c>
      <c r="C88" s="83" t="str">
        <f t="shared" si="9"/>
        <v/>
      </c>
      <c r="D88" s="193" t="str">
        <f t="shared" si="9"/>
        <v/>
      </c>
      <c r="E88" s="22"/>
      <c r="F88" s="84"/>
      <c r="G88" s="62"/>
      <c r="H88" s="85"/>
      <c r="I88" s="96">
        <f>IFERROR(ROUND(IF('!!COMPLETE FIRST!!'!$E$11="yes",(I81*G88),((E88/12)*G81)*H81),2),0)</f>
        <v>0</v>
      </c>
    </row>
    <row r="89" spans="1:9" x14ac:dyDescent="0.3">
      <c r="A89" s="152" t="str">
        <f t="shared" si="8"/>
        <v>NO</v>
      </c>
      <c r="C89" s="83" t="str">
        <f t="shared" si="9"/>
        <v/>
      </c>
      <c r="D89" s="193" t="str">
        <f t="shared" si="9"/>
        <v/>
      </c>
      <c r="E89" s="22"/>
      <c r="F89" s="84"/>
      <c r="G89" s="62"/>
      <c r="H89" s="85"/>
      <c r="I89" s="96">
        <f>IFERROR(ROUND(IF('!!COMPLETE FIRST!!'!$E$11="yes",(I82*G89),((E89/12)*G82)*H82),2),0)</f>
        <v>0</v>
      </c>
    </row>
    <row r="90" spans="1:9" ht="15" thickBot="1" x14ac:dyDescent="0.35">
      <c r="A90" s="152" t="str">
        <f t="shared" si="8"/>
        <v>NO</v>
      </c>
      <c r="C90" s="194" t="str">
        <f t="shared" si="9"/>
        <v/>
      </c>
      <c r="D90" s="195" t="str">
        <f t="shared" si="9"/>
        <v/>
      </c>
      <c r="E90" s="22"/>
      <c r="F90" s="84"/>
      <c r="G90" s="62"/>
      <c r="H90" s="85"/>
      <c r="I90" s="96">
        <f>IFERROR(ROUND(IF('!!COMPLETE FIRST!!'!$E$11="yes",(I83*G90),((E90/12)*G83)*H83),2),0)</f>
        <v>0</v>
      </c>
    </row>
    <row r="91" spans="1:9" ht="16.8" thickTop="1" thickBot="1" x14ac:dyDescent="0.35">
      <c r="A91" s="152" t="str">
        <f t="shared" si="8"/>
        <v>NO</v>
      </c>
      <c r="C91" s="251" t="s">
        <v>91</v>
      </c>
      <c r="D91" s="252"/>
      <c r="E91" s="252"/>
      <c r="F91" s="252"/>
      <c r="G91" s="252"/>
      <c r="H91" s="253"/>
      <c r="I91" s="172">
        <f>SUM(I86:I90)</f>
        <v>0</v>
      </c>
    </row>
    <row r="92" spans="1:9" ht="15" thickBot="1" x14ac:dyDescent="0.35">
      <c r="A92" s="152" t="str">
        <f>IF(I104&gt;0,"YES","NO")</f>
        <v>NO</v>
      </c>
      <c r="C92" s="42" t="s">
        <v>62</v>
      </c>
      <c r="D92" s="43" t="s">
        <v>78</v>
      </c>
      <c r="E92" s="277" t="s">
        <v>82</v>
      </c>
      <c r="F92" s="278"/>
      <c r="G92" s="278"/>
      <c r="H92" s="278"/>
      <c r="I92" s="109"/>
    </row>
    <row r="93" spans="1:9" x14ac:dyDescent="0.3">
      <c r="A93" s="152" t="str">
        <f t="shared" ref="A93:A105" si="10">IF(I93&gt;0,"YES","NO")</f>
        <v>NO</v>
      </c>
      <c r="C93" s="1"/>
      <c r="D93" s="74">
        <v>0</v>
      </c>
      <c r="E93" s="290"/>
      <c r="F93" s="291"/>
      <c r="G93" s="291"/>
      <c r="H93" s="291"/>
      <c r="I93" s="96">
        <f>D93</f>
        <v>0</v>
      </c>
    </row>
    <row r="94" spans="1:9" x14ac:dyDescent="0.3">
      <c r="A94" s="152" t="str">
        <f t="shared" si="10"/>
        <v>NO</v>
      </c>
      <c r="C94" s="1"/>
      <c r="D94" s="74">
        <v>0</v>
      </c>
      <c r="E94" s="288"/>
      <c r="F94" s="289"/>
      <c r="G94" s="289"/>
      <c r="H94" s="289"/>
      <c r="I94" s="96">
        <f t="shared" ref="I94:I102" si="11">D94</f>
        <v>0</v>
      </c>
    </row>
    <row r="95" spans="1:9" x14ac:dyDescent="0.3">
      <c r="A95" s="152" t="str">
        <f t="shared" si="10"/>
        <v>NO</v>
      </c>
      <c r="C95" s="1"/>
      <c r="D95" s="74">
        <v>0</v>
      </c>
      <c r="E95" s="288"/>
      <c r="F95" s="289"/>
      <c r="G95" s="289"/>
      <c r="H95" s="289"/>
      <c r="I95" s="96">
        <f t="shared" si="11"/>
        <v>0</v>
      </c>
    </row>
    <row r="96" spans="1:9" x14ac:dyDescent="0.3">
      <c r="A96" s="152" t="str">
        <f t="shared" si="10"/>
        <v>NO</v>
      </c>
      <c r="C96" s="1"/>
      <c r="D96" s="74">
        <v>0</v>
      </c>
      <c r="E96" s="288"/>
      <c r="F96" s="289"/>
      <c r="G96" s="289"/>
      <c r="H96" s="289"/>
      <c r="I96" s="96">
        <f t="shared" si="11"/>
        <v>0</v>
      </c>
    </row>
    <row r="97" spans="1:12" x14ac:dyDescent="0.3">
      <c r="A97" s="152" t="str">
        <f t="shared" si="10"/>
        <v>NO</v>
      </c>
      <c r="C97" s="1"/>
      <c r="D97" s="74">
        <v>0</v>
      </c>
      <c r="E97" s="288"/>
      <c r="F97" s="289"/>
      <c r="G97" s="289"/>
      <c r="H97" s="289"/>
      <c r="I97" s="96">
        <f t="shared" si="11"/>
        <v>0</v>
      </c>
    </row>
    <row r="98" spans="1:12" x14ac:dyDescent="0.3">
      <c r="A98" s="152" t="str">
        <f t="shared" si="10"/>
        <v>NO</v>
      </c>
      <c r="C98" s="1"/>
      <c r="D98" s="74">
        <v>0</v>
      </c>
      <c r="E98" s="288"/>
      <c r="F98" s="289"/>
      <c r="G98" s="289"/>
      <c r="H98" s="289"/>
      <c r="I98" s="96">
        <f t="shared" si="11"/>
        <v>0</v>
      </c>
    </row>
    <row r="99" spans="1:12" x14ac:dyDescent="0.3">
      <c r="A99" s="152" t="str">
        <f t="shared" si="10"/>
        <v>NO</v>
      </c>
      <c r="C99" s="1"/>
      <c r="D99" s="74">
        <v>0</v>
      </c>
      <c r="E99" s="288"/>
      <c r="F99" s="289"/>
      <c r="G99" s="289"/>
      <c r="H99" s="289"/>
      <c r="I99" s="96">
        <f t="shared" si="11"/>
        <v>0</v>
      </c>
    </row>
    <row r="100" spans="1:12" x14ac:dyDescent="0.3">
      <c r="A100" s="152" t="str">
        <f t="shared" si="10"/>
        <v>NO</v>
      </c>
      <c r="C100" s="1"/>
      <c r="D100" s="74">
        <v>0</v>
      </c>
      <c r="E100" s="288"/>
      <c r="F100" s="289"/>
      <c r="G100" s="289"/>
      <c r="H100" s="289"/>
      <c r="I100" s="96">
        <f t="shared" si="11"/>
        <v>0</v>
      </c>
    </row>
    <row r="101" spans="1:12" x14ac:dyDescent="0.3">
      <c r="A101" s="152" t="str">
        <f t="shared" si="10"/>
        <v>NO</v>
      </c>
      <c r="C101" s="46"/>
      <c r="D101" s="75">
        <v>0</v>
      </c>
      <c r="E101" s="288"/>
      <c r="F101" s="289"/>
      <c r="G101" s="289"/>
      <c r="H101" s="289"/>
      <c r="I101" s="96">
        <f t="shared" si="11"/>
        <v>0</v>
      </c>
    </row>
    <row r="102" spans="1:12" ht="15" thickBot="1" x14ac:dyDescent="0.35">
      <c r="A102" s="152" t="str">
        <f t="shared" si="10"/>
        <v>NO</v>
      </c>
      <c r="C102" s="1"/>
      <c r="D102" s="74">
        <v>0</v>
      </c>
      <c r="E102" s="288"/>
      <c r="F102" s="289"/>
      <c r="G102" s="289"/>
      <c r="H102" s="289"/>
      <c r="I102" s="96">
        <f t="shared" si="11"/>
        <v>0</v>
      </c>
    </row>
    <row r="103" spans="1:12" ht="15" thickBot="1" x14ac:dyDescent="0.35">
      <c r="A103" s="152" t="str">
        <f t="shared" si="10"/>
        <v>NO</v>
      </c>
      <c r="C103" s="203" t="s">
        <v>112</v>
      </c>
      <c r="D103" s="204"/>
      <c r="E103" s="245" t="s">
        <v>113</v>
      </c>
      <c r="F103" s="246"/>
      <c r="G103" s="246"/>
      <c r="H103" s="247"/>
      <c r="I103" s="205">
        <f>D103*(I46+I58)</f>
        <v>0</v>
      </c>
    </row>
    <row r="104" spans="1:12" ht="16.8" thickTop="1" thickBot="1" x14ac:dyDescent="0.35">
      <c r="A104" s="152" t="str">
        <f t="shared" si="10"/>
        <v>NO</v>
      </c>
      <c r="C104" s="251" t="s">
        <v>92</v>
      </c>
      <c r="D104" s="252"/>
      <c r="E104" s="252"/>
      <c r="F104" s="252"/>
      <c r="G104" s="252"/>
      <c r="H104" s="253"/>
      <c r="I104" s="172">
        <f>SUM(I93:I103)</f>
        <v>0</v>
      </c>
    </row>
    <row r="105" spans="1:12" ht="15.6" x14ac:dyDescent="0.3">
      <c r="A105" s="152" t="str">
        <f t="shared" si="10"/>
        <v>YES</v>
      </c>
      <c r="C105" s="238" t="str">
        <f>IF('!!COMPLETE FIRST!!'!$F$5=KEY!G3,"Cost Allocation Subtotal","")</f>
        <v/>
      </c>
      <c r="D105" s="239"/>
      <c r="E105" s="239"/>
      <c r="F105" s="239"/>
      <c r="G105" s="239"/>
      <c r="H105" s="240"/>
      <c r="I105" s="110" t="str">
        <f>IF('!!COMPLETE FIRST!!'!F5=KEY!G3,SUM(I84,I91,I104),IF('!!COMPLETE FIRST!!'!F5=KEY!G6,SUM(I84,I91,I104),""))</f>
        <v/>
      </c>
    </row>
    <row r="106" spans="1:12" ht="15.6" x14ac:dyDescent="0.3">
      <c r="A106" s="152"/>
      <c r="C106" s="265" t="str">
        <f>IF('!!COMPLETE FIRST!!'!$F$5=KEY!G2,"Negotiated Indirect Cost Rate","")</f>
        <v/>
      </c>
      <c r="D106" s="266"/>
      <c r="E106" s="266"/>
      <c r="F106" s="266"/>
      <c r="G106" s="266"/>
      <c r="H106" s="269"/>
      <c r="I106" s="111" t="str">
        <f>IF('!!COMPLETE FIRST!!'!F5=KEY!G2,IF('!!COMPLETE FIRST!!'!$E$7&gt;=0.1,($I$72-$I$71)*0.1,($I$72-$I$71)*'!!COMPLETE FIRST!!'!$E$7),"")</f>
        <v/>
      </c>
    </row>
    <row r="107" spans="1:12" ht="15.6" x14ac:dyDescent="0.3">
      <c r="A107" s="152"/>
      <c r="C107" s="265" t="str">
        <f>IF('!!COMPLETE FIRST!!'!F5=KEY!G4,"10% De Minimis Rate","")</f>
        <v/>
      </c>
      <c r="D107" s="266"/>
      <c r="E107" s="266"/>
      <c r="F107" s="266"/>
      <c r="G107" s="266"/>
      <c r="H107" s="269"/>
      <c r="I107" s="111" t="str">
        <f>IF('!!COMPLETE FIRST!!'!$F$5=KEY!$G$4,(SUM(I72-I71)*0.1),"")</f>
        <v/>
      </c>
      <c r="L107" s="124"/>
    </row>
    <row r="108" spans="1:12" ht="16.2" thickBot="1" x14ac:dyDescent="0.35">
      <c r="A108" s="152"/>
      <c r="C108" s="265" t="s">
        <v>65</v>
      </c>
      <c r="D108" s="266"/>
      <c r="E108" s="266"/>
      <c r="F108" s="266"/>
      <c r="G108" s="266"/>
      <c r="H108" s="266"/>
      <c r="I108" s="103">
        <f>SUM(I105:I107)</f>
        <v>0</v>
      </c>
    </row>
    <row r="109" spans="1:12" ht="18.600000000000001" thickBot="1" x14ac:dyDescent="0.35">
      <c r="A109" s="152"/>
      <c r="C109" s="267" t="s">
        <v>66</v>
      </c>
      <c r="D109" s="268"/>
      <c r="E109" s="268"/>
      <c r="F109" s="268"/>
      <c r="G109" s="268"/>
      <c r="H109" s="268"/>
      <c r="I109" s="112">
        <f>I108+I72</f>
        <v>0</v>
      </c>
    </row>
    <row r="110" spans="1:12" ht="15" thickBot="1" x14ac:dyDescent="0.35">
      <c r="A110" s="152"/>
      <c r="C110" s="133"/>
      <c r="D110" s="133"/>
      <c r="E110" s="133"/>
      <c r="F110" s="133"/>
      <c r="G110" s="133"/>
      <c r="H110" s="113"/>
      <c r="I110" s="146"/>
    </row>
    <row r="111" spans="1:12" ht="15" thickBot="1" x14ac:dyDescent="0.35">
      <c r="A111" s="152"/>
      <c r="C111" s="134"/>
      <c r="D111" s="135"/>
      <c r="E111" s="134"/>
      <c r="F111" s="136"/>
      <c r="G111" s="137"/>
      <c r="H111" s="138" t="s">
        <v>83</v>
      </c>
      <c r="I111" s="131">
        <f>IFERROR(I108/I72,0)</f>
        <v>0</v>
      </c>
    </row>
    <row r="112" spans="1:12" x14ac:dyDescent="0.3">
      <c r="A112" s="152"/>
      <c r="C112" s="114"/>
      <c r="D112" s="114"/>
      <c r="E112" s="114"/>
      <c r="F112" s="114"/>
      <c r="G112" s="114"/>
      <c r="H112" s="114"/>
      <c r="I112" s="114"/>
      <c r="J112" s="114"/>
    </row>
    <row r="113" spans="1:15" x14ac:dyDescent="0.3">
      <c r="A113" s="152"/>
      <c r="C113" s="123"/>
      <c r="D113" s="270" t="s">
        <v>15</v>
      </c>
      <c r="E113" s="271"/>
      <c r="F113" s="271"/>
      <c r="G113" s="271"/>
      <c r="H113" s="272"/>
      <c r="I113" s="139"/>
      <c r="J113" s="114"/>
    </row>
    <row r="114" spans="1:15" x14ac:dyDescent="0.3">
      <c r="A114" s="152"/>
      <c r="C114" s="123"/>
      <c r="D114" s="270" t="s">
        <v>13</v>
      </c>
      <c r="E114" s="271"/>
      <c r="F114" s="271"/>
      <c r="G114" s="271"/>
      <c r="H114" s="272"/>
      <c r="I114" s="139"/>
      <c r="J114" s="114"/>
    </row>
    <row r="115" spans="1:15" x14ac:dyDescent="0.3">
      <c r="A115" s="152"/>
      <c r="C115" s="123"/>
      <c r="D115" s="270" t="s">
        <v>14</v>
      </c>
      <c r="E115" s="271"/>
      <c r="F115" s="271"/>
      <c r="G115" s="271"/>
      <c r="H115" s="272"/>
      <c r="I115" s="139"/>
      <c r="J115" s="114"/>
    </row>
    <row r="116" spans="1:15" x14ac:dyDescent="0.3">
      <c r="A116" s="152"/>
    </row>
    <row r="117" spans="1:15" ht="15" thickBot="1" x14ac:dyDescent="0.35">
      <c r="A117" s="152"/>
    </row>
    <row r="118" spans="1:15" ht="18.600000000000001" thickBot="1" x14ac:dyDescent="0.35">
      <c r="A118" s="152" t="str">
        <f>A119</f>
        <v>NO</v>
      </c>
      <c r="C118" s="144" t="s">
        <v>84</v>
      </c>
      <c r="D118" s="232" t="s">
        <v>85</v>
      </c>
      <c r="E118" s="233"/>
      <c r="F118" s="233"/>
      <c r="G118" s="233"/>
      <c r="H118" s="233"/>
      <c r="I118" s="143"/>
    </row>
    <row r="119" spans="1:15" x14ac:dyDescent="0.3">
      <c r="A119" s="152" t="str">
        <f>IF(C119=0,"NO","YES")</f>
        <v>NO</v>
      </c>
      <c r="C119" s="73"/>
      <c r="D119" s="234"/>
      <c r="E119" s="235"/>
      <c r="F119" s="235"/>
      <c r="G119" s="235"/>
      <c r="H119" s="236"/>
      <c r="I119" s="115"/>
    </row>
    <row r="120" spans="1:15" x14ac:dyDescent="0.3">
      <c r="A120" s="152" t="str">
        <f>A119</f>
        <v>NO</v>
      </c>
      <c r="C120" s="116"/>
      <c r="D120" s="226"/>
      <c r="E120" s="227"/>
      <c r="F120" s="227"/>
      <c r="G120" s="227"/>
      <c r="H120" s="228"/>
      <c r="I120" s="115"/>
      <c r="O120" s="145"/>
    </row>
    <row r="121" spans="1:15" x14ac:dyDescent="0.3">
      <c r="A121" s="152" t="str">
        <f t="shared" ref="A121:A184" si="12">A120</f>
        <v>NO</v>
      </c>
      <c r="C121" s="116"/>
      <c r="D121" s="229"/>
      <c r="E121" s="230"/>
      <c r="F121" s="230"/>
      <c r="G121" s="230"/>
      <c r="H121" s="231"/>
      <c r="I121" s="115"/>
    </row>
    <row r="122" spans="1:15" x14ac:dyDescent="0.3">
      <c r="A122" s="152" t="str">
        <f t="shared" si="12"/>
        <v>NO</v>
      </c>
      <c r="C122" s="117"/>
      <c r="D122" s="118"/>
      <c r="E122" s="118"/>
      <c r="F122" s="118"/>
      <c r="G122" s="118"/>
      <c r="H122" s="118"/>
      <c r="I122" s="119"/>
    </row>
    <row r="123" spans="1:15" x14ac:dyDescent="0.3">
      <c r="A123" s="152" t="str">
        <f>IF(C123=0,"NO","YES")</f>
        <v>NO</v>
      </c>
      <c r="C123" s="73"/>
      <c r="D123" s="223"/>
      <c r="E123" s="224"/>
      <c r="F123" s="224"/>
      <c r="G123" s="224"/>
      <c r="H123" s="225"/>
      <c r="I123" s="115"/>
    </row>
    <row r="124" spans="1:15" x14ac:dyDescent="0.3">
      <c r="A124" s="152" t="str">
        <f t="shared" si="12"/>
        <v>NO</v>
      </c>
      <c r="C124" s="116"/>
      <c r="D124" s="226"/>
      <c r="E124" s="227"/>
      <c r="F124" s="227"/>
      <c r="G124" s="227"/>
      <c r="H124" s="228"/>
      <c r="I124" s="115"/>
    </row>
    <row r="125" spans="1:15" x14ac:dyDescent="0.3">
      <c r="A125" s="152" t="str">
        <f t="shared" si="12"/>
        <v>NO</v>
      </c>
      <c r="C125" s="116"/>
      <c r="D125" s="229"/>
      <c r="E125" s="230"/>
      <c r="F125" s="230"/>
      <c r="G125" s="230"/>
      <c r="H125" s="231"/>
      <c r="I125" s="115"/>
    </row>
    <row r="126" spans="1:15" x14ac:dyDescent="0.3">
      <c r="A126" s="152" t="str">
        <f t="shared" si="12"/>
        <v>NO</v>
      </c>
      <c r="C126" s="117"/>
      <c r="D126" s="118"/>
      <c r="E126" s="118"/>
      <c r="F126" s="118"/>
      <c r="G126" s="118"/>
      <c r="H126" s="118"/>
      <c r="I126" s="119"/>
    </row>
    <row r="127" spans="1:15" x14ac:dyDescent="0.3">
      <c r="A127" s="152" t="str">
        <f>IF(C127=0,"NO","YES")</f>
        <v>NO</v>
      </c>
      <c r="C127" s="73"/>
      <c r="D127" s="223"/>
      <c r="E127" s="224"/>
      <c r="F127" s="224"/>
      <c r="G127" s="224"/>
      <c r="H127" s="225"/>
      <c r="I127" s="115"/>
    </row>
    <row r="128" spans="1:15" x14ac:dyDescent="0.3">
      <c r="A128" s="152" t="str">
        <f t="shared" si="12"/>
        <v>NO</v>
      </c>
      <c r="C128" s="116"/>
      <c r="D128" s="226"/>
      <c r="E128" s="227"/>
      <c r="F128" s="227"/>
      <c r="G128" s="227"/>
      <c r="H128" s="228"/>
      <c r="I128" s="115"/>
    </row>
    <row r="129" spans="1:9" x14ac:dyDescent="0.3">
      <c r="A129" s="152" t="str">
        <f t="shared" si="12"/>
        <v>NO</v>
      </c>
      <c r="C129" s="116"/>
      <c r="D129" s="229"/>
      <c r="E129" s="230"/>
      <c r="F129" s="230"/>
      <c r="G129" s="230"/>
      <c r="H129" s="231"/>
      <c r="I129" s="115"/>
    </row>
    <row r="130" spans="1:9" x14ac:dyDescent="0.3">
      <c r="A130" s="152" t="str">
        <f t="shared" si="12"/>
        <v>NO</v>
      </c>
      <c r="C130" s="117"/>
      <c r="D130" s="118"/>
      <c r="E130" s="118"/>
      <c r="F130" s="118"/>
      <c r="G130" s="118"/>
      <c r="H130" s="118"/>
      <c r="I130" s="119"/>
    </row>
    <row r="131" spans="1:9" x14ac:dyDescent="0.3">
      <c r="A131" s="152" t="str">
        <f>IF(C131=0,"NO","YES")</f>
        <v>NO</v>
      </c>
      <c r="C131" s="73"/>
      <c r="D131" s="223"/>
      <c r="E131" s="224"/>
      <c r="F131" s="224"/>
      <c r="G131" s="224"/>
      <c r="H131" s="225"/>
      <c r="I131" s="115"/>
    </row>
    <row r="132" spans="1:9" x14ac:dyDescent="0.3">
      <c r="A132" s="152" t="str">
        <f t="shared" si="12"/>
        <v>NO</v>
      </c>
      <c r="C132" s="116"/>
      <c r="D132" s="226"/>
      <c r="E132" s="227"/>
      <c r="F132" s="227"/>
      <c r="G132" s="227"/>
      <c r="H132" s="228"/>
      <c r="I132" s="115"/>
    </row>
    <row r="133" spans="1:9" x14ac:dyDescent="0.3">
      <c r="A133" s="152" t="str">
        <f t="shared" si="12"/>
        <v>NO</v>
      </c>
      <c r="C133" s="116"/>
      <c r="D133" s="229"/>
      <c r="E133" s="230"/>
      <c r="F133" s="230"/>
      <c r="G133" s="230"/>
      <c r="H133" s="231"/>
      <c r="I133" s="115"/>
    </row>
    <row r="134" spans="1:9" x14ac:dyDescent="0.3">
      <c r="A134" s="152" t="str">
        <f t="shared" si="12"/>
        <v>NO</v>
      </c>
      <c r="C134" s="117"/>
      <c r="D134" s="118"/>
      <c r="E134" s="118"/>
      <c r="F134" s="118"/>
      <c r="G134" s="118"/>
      <c r="H134" s="118"/>
      <c r="I134" s="119"/>
    </row>
    <row r="135" spans="1:9" x14ac:dyDescent="0.3">
      <c r="A135" s="152" t="str">
        <f>IF(C135=0,"NO","YES")</f>
        <v>NO</v>
      </c>
      <c r="C135" s="73"/>
      <c r="D135" s="223"/>
      <c r="E135" s="224"/>
      <c r="F135" s="224"/>
      <c r="G135" s="224"/>
      <c r="H135" s="225"/>
      <c r="I135" s="115"/>
    </row>
    <row r="136" spans="1:9" x14ac:dyDescent="0.3">
      <c r="A136" s="152" t="str">
        <f t="shared" si="12"/>
        <v>NO</v>
      </c>
      <c r="C136" s="116"/>
      <c r="D136" s="226"/>
      <c r="E136" s="227"/>
      <c r="F136" s="227"/>
      <c r="G136" s="227"/>
      <c r="H136" s="228"/>
      <c r="I136" s="115"/>
    </row>
    <row r="137" spans="1:9" x14ac:dyDescent="0.3">
      <c r="A137" s="152" t="str">
        <f t="shared" si="12"/>
        <v>NO</v>
      </c>
      <c r="C137" s="116"/>
      <c r="D137" s="229"/>
      <c r="E137" s="230"/>
      <c r="F137" s="230"/>
      <c r="G137" s="230"/>
      <c r="H137" s="231"/>
      <c r="I137" s="115"/>
    </row>
    <row r="138" spans="1:9" x14ac:dyDescent="0.3">
      <c r="A138" s="152" t="str">
        <f t="shared" si="12"/>
        <v>NO</v>
      </c>
      <c r="C138" s="117"/>
      <c r="D138" s="118"/>
      <c r="E138" s="118"/>
      <c r="F138" s="118"/>
      <c r="G138" s="118"/>
      <c r="H138" s="118"/>
      <c r="I138" s="119"/>
    </row>
    <row r="139" spans="1:9" x14ac:dyDescent="0.3">
      <c r="A139" s="152" t="str">
        <f>IF(C139=0,"NO","YES")</f>
        <v>NO</v>
      </c>
      <c r="C139" s="73"/>
      <c r="D139" s="223"/>
      <c r="E139" s="224"/>
      <c r="F139" s="224"/>
      <c r="G139" s="224"/>
      <c r="H139" s="225"/>
      <c r="I139" s="115"/>
    </row>
    <row r="140" spans="1:9" x14ac:dyDescent="0.3">
      <c r="A140" s="152" t="str">
        <f t="shared" si="12"/>
        <v>NO</v>
      </c>
      <c r="C140" s="116"/>
      <c r="D140" s="226"/>
      <c r="E140" s="227"/>
      <c r="F140" s="227"/>
      <c r="G140" s="227"/>
      <c r="H140" s="228"/>
      <c r="I140" s="115"/>
    </row>
    <row r="141" spans="1:9" x14ac:dyDescent="0.3">
      <c r="A141" s="152" t="str">
        <f t="shared" si="12"/>
        <v>NO</v>
      </c>
      <c r="C141" s="116"/>
      <c r="D141" s="229"/>
      <c r="E141" s="230"/>
      <c r="F141" s="230"/>
      <c r="G141" s="230"/>
      <c r="H141" s="231"/>
      <c r="I141" s="115"/>
    </row>
    <row r="142" spans="1:9" x14ac:dyDescent="0.3">
      <c r="A142" s="152" t="str">
        <f t="shared" si="12"/>
        <v>NO</v>
      </c>
      <c r="C142" s="117"/>
      <c r="D142" s="118"/>
      <c r="E142" s="118"/>
      <c r="F142" s="118"/>
      <c r="G142" s="118"/>
      <c r="H142" s="118"/>
      <c r="I142" s="119"/>
    </row>
    <row r="143" spans="1:9" x14ac:dyDescent="0.3">
      <c r="A143" s="152" t="str">
        <f>IF(C143=0,"NO","YES")</f>
        <v>NO</v>
      </c>
      <c r="C143" s="73"/>
      <c r="D143" s="223"/>
      <c r="E143" s="224"/>
      <c r="F143" s="224"/>
      <c r="G143" s="224"/>
      <c r="H143" s="225"/>
      <c r="I143" s="115"/>
    </row>
    <row r="144" spans="1:9" x14ac:dyDescent="0.3">
      <c r="A144" s="152" t="str">
        <f t="shared" si="12"/>
        <v>NO</v>
      </c>
      <c r="C144" s="116"/>
      <c r="D144" s="226"/>
      <c r="E144" s="227"/>
      <c r="F144" s="227"/>
      <c r="G144" s="227"/>
      <c r="H144" s="228"/>
      <c r="I144" s="115"/>
    </row>
    <row r="145" spans="1:9" x14ac:dyDescent="0.3">
      <c r="A145" s="152" t="str">
        <f t="shared" si="12"/>
        <v>NO</v>
      </c>
      <c r="C145" s="116"/>
      <c r="D145" s="229"/>
      <c r="E145" s="230"/>
      <c r="F145" s="230"/>
      <c r="G145" s="230"/>
      <c r="H145" s="231"/>
      <c r="I145" s="115"/>
    </row>
    <row r="146" spans="1:9" x14ac:dyDescent="0.3">
      <c r="A146" s="152" t="str">
        <f t="shared" si="12"/>
        <v>NO</v>
      </c>
      <c r="C146" s="117"/>
      <c r="D146" s="118"/>
      <c r="E146" s="118"/>
      <c r="F146" s="118"/>
      <c r="G146" s="118"/>
      <c r="H146" s="118"/>
      <c r="I146" s="119"/>
    </row>
    <row r="147" spans="1:9" x14ac:dyDescent="0.3">
      <c r="A147" s="152" t="str">
        <f>IF(C147=0,"NO","YES")</f>
        <v>NO</v>
      </c>
      <c r="C147" s="73"/>
      <c r="D147" s="223"/>
      <c r="E147" s="224"/>
      <c r="F147" s="224"/>
      <c r="G147" s="224"/>
      <c r="H147" s="225"/>
      <c r="I147" s="115"/>
    </row>
    <row r="148" spans="1:9" x14ac:dyDescent="0.3">
      <c r="A148" s="152" t="str">
        <f t="shared" si="12"/>
        <v>NO</v>
      </c>
      <c r="C148" s="116"/>
      <c r="D148" s="226"/>
      <c r="E148" s="227"/>
      <c r="F148" s="227"/>
      <c r="G148" s="227"/>
      <c r="H148" s="228"/>
      <c r="I148" s="115"/>
    </row>
    <row r="149" spans="1:9" x14ac:dyDescent="0.3">
      <c r="A149" s="152" t="str">
        <f t="shared" si="12"/>
        <v>NO</v>
      </c>
      <c r="C149" s="116"/>
      <c r="D149" s="229"/>
      <c r="E149" s="230"/>
      <c r="F149" s="230"/>
      <c r="G149" s="230"/>
      <c r="H149" s="231"/>
      <c r="I149" s="115"/>
    </row>
    <row r="150" spans="1:9" x14ac:dyDescent="0.3">
      <c r="A150" s="152" t="str">
        <f t="shared" si="12"/>
        <v>NO</v>
      </c>
      <c r="C150" s="117"/>
      <c r="D150" s="118"/>
      <c r="E150" s="118"/>
      <c r="F150" s="118"/>
      <c r="G150" s="118"/>
      <c r="H150" s="118"/>
      <c r="I150" s="119"/>
    </row>
    <row r="151" spans="1:9" x14ac:dyDescent="0.3">
      <c r="A151" s="152" t="str">
        <f>IF(C151=0,"NO","YES")</f>
        <v>NO</v>
      </c>
      <c r="C151" s="73"/>
      <c r="D151" s="223"/>
      <c r="E151" s="224"/>
      <c r="F151" s="224"/>
      <c r="G151" s="224"/>
      <c r="H151" s="225"/>
      <c r="I151" s="115"/>
    </row>
    <row r="152" spans="1:9" x14ac:dyDescent="0.3">
      <c r="A152" s="152" t="str">
        <f t="shared" si="12"/>
        <v>NO</v>
      </c>
      <c r="C152" s="116"/>
      <c r="D152" s="226"/>
      <c r="E152" s="227"/>
      <c r="F152" s="227"/>
      <c r="G152" s="227"/>
      <c r="H152" s="228"/>
      <c r="I152" s="115"/>
    </row>
    <row r="153" spans="1:9" x14ac:dyDescent="0.3">
      <c r="A153" s="152" t="str">
        <f t="shared" si="12"/>
        <v>NO</v>
      </c>
      <c r="C153" s="116"/>
      <c r="D153" s="229"/>
      <c r="E153" s="230"/>
      <c r="F153" s="230"/>
      <c r="G153" s="230"/>
      <c r="H153" s="231"/>
      <c r="I153" s="115"/>
    </row>
    <row r="154" spans="1:9" x14ac:dyDescent="0.3">
      <c r="A154" s="152" t="str">
        <f t="shared" si="12"/>
        <v>NO</v>
      </c>
      <c r="C154" s="117"/>
      <c r="D154" s="118"/>
      <c r="E154" s="118"/>
      <c r="F154" s="118"/>
      <c r="G154" s="118"/>
      <c r="H154" s="118"/>
      <c r="I154" s="119"/>
    </row>
    <row r="155" spans="1:9" x14ac:dyDescent="0.3">
      <c r="A155" s="152" t="str">
        <f>IF(C155=0,"NO","YES")</f>
        <v>NO</v>
      </c>
      <c r="C155" s="73"/>
      <c r="D155" s="223"/>
      <c r="E155" s="224"/>
      <c r="F155" s="224"/>
      <c r="G155" s="224"/>
      <c r="H155" s="225"/>
      <c r="I155" s="115"/>
    </row>
    <row r="156" spans="1:9" x14ac:dyDescent="0.3">
      <c r="A156" s="152" t="str">
        <f t="shared" si="12"/>
        <v>NO</v>
      </c>
      <c r="C156" s="116"/>
      <c r="D156" s="226"/>
      <c r="E156" s="227"/>
      <c r="F156" s="227"/>
      <c r="G156" s="227"/>
      <c r="H156" s="228"/>
      <c r="I156" s="115"/>
    </row>
    <row r="157" spans="1:9" x14ac:dyDescent="0.3">
      <c r="A157" s="152" t="str">
        <f t="shared" si="12"/>
        <v>NO</v>
      </c>
      <c r="C157" s="116"/>
      <c r="D157" s="229"/>
      <c r="E157" s="230"/>
      <c r="F157" s="230"/>
      <c r="G157" s="230"/>
      <c r="H157" s="231"/>
      <c r="I157" s="115"/>
    </row>
    <row r="158" spans="1:9" x14ac:dyDescent="0.3">
      <c r="A158" s="152" t="str">
        <f t="shared" si="12"/>
        <v>NO</v>
      </c>
      <c r="C158" s="117"/>
      <c r="D158" s="118"/>
      <c r="E158" s="118"/>
      <c r="F158" s="118"/>
      <c r="G158" s="118"/>
      <c r="H158" s="118"/>
      <c r="I158" s="119"/>
    </row>
    <row r="159" spans="1:9" x14ac:dyDescent="0.3">
      <c r="A159" s="152" t="str">
        <f>IF(C159=0,"NO","YES")</f>
        <v>NO</v>
      </c>
      <c r="C159" s="73"/>
      <c r="D159" s="223"/>
      <c r="E159" s="224"/>
      <c r="F159" s="224"/>
      <c r="G159" s="224"/>
      <c r="H159" s="225"/>
      <c r="I159" s="115"/>
    </row>
    <row r="160" spans="1:9" x14ac:dyDescent="0.3">
      <c r="A160" s="152" t="str">
        <f t="shared" si="12"/>
        <v>NO</v>
      </c>
      <c r="C160" s="116"/>
      <c r="D160" s="226"/>
      <c r="E160" s="227"/>
      <c r="F160" s="227"/>
      <c r="G160" s="227"/>
      <c r="H160" s="228"/>
      <c r="I160" s="115"/>
    </row>
    <row r="161" spans="1:9" x14ac:dyDescent="0.3">
      <c r="A161" s="152" t="str">
        <f t="shared" si="12"/>
        <v>NO</v>
      </c>
      <c r="C161" s="116"/>
      <c r="D161" s="229"/>
      <c r="E161" s="230"/>
      <c r="F161" s="230"/>
      <c r="G161" s="230"/>
      <c r="H161" s="231"/>
      <c r="I161" s="115"/>
    </row>
    <row r="162" spans="1:9" x14ac:dyDescent="0.3">
      <c r="A162" s="152" t="str">
        <f t="shared" si="12"/>
        <v>NO</v>
      </c>
      <c r="C162" s="117"/>
      <c r="D162" s="118"/>
      <c r="E162" s="118"/>
      <c r="F162" s="118"/>
      <c r="G162" s="118"/>
      <c r="H162" s="118"/>
      <c r="I162" s="119"/>
    </row>
    <row r="163" spans="1:9" x14ac:dyDescent="0.3">
      <c r="A163" s="152" t="str">
        <f>IF(C163=0,"NO","YES")</f>
        <v>NO</v>
      </c>
      <c r="C163" s="73"/>
      <c r="D163" s="223"/>
      <c r="E163" s="224"/>
      <c r="F163" s="224"/>
      <c r="G163" s="224"/>
      <c r="H163" s="225"/>
      <c r="I163" s="115"/>
    </row>
    <row r="164" spans="1:9" x14ac:dyDescent="0.3">
      <c r="A164" s="152" t="str">
        <f t="shared" si="12"/>
        <v>NO</v>
      </c>
      <c r="C164" s="116"/>
      <c r="D164" s="226"/>
      <c r="E164" s="227"/>
      <c r="F164" s="227"/>
      <c r="G164" s="227"/>
      <c r="H164" s="228"/>
      <c r="I164" s="115"/>
    </row>
    <row r="165" spans="1:9" x14ac:dyDescent="0.3">
      <c r="A165" s="152" t="str">
        <f t="shared" si="12"/>
        <v>NO</v>
      </c>
      <c r="C165" s="116"/>
      <c r="D165" s="229"/>
      <c r="E165" s="230"/>
      <c r="F165" s="230"/>
      <c r="G165" s="230"/>
      <c r="H165" s="231"/>
      <c r="I165" s="115"/>
    </row>
    <row r="166" spans="1:9" x14ac:dyDescent="0.3">
      <c r="A166" s="152" t="str">
        <f t="shared" si="12"/>
        <v>NO</v>
      </c>
      <c r="C166" s="117"/>
      <c r="D166" s="118"/>
      <c r="E166" s="118"/>
      <c r="F166" s="118"/>
      <c r="G166" s="118"/>
      <c r="H166" s="118"/>
      <c r="I166" s="119"/>
    </row>
    <row r="167" spans="1:9" x14ac:dyDescent="0.3">
      <c r="A167" s="152" t="str">
        <f>IF(C167=0,"NO","YES")</f>
        <v>NO</v>
      </c>
      <c r="C167" s="73"/>
      <c r="D167" s="223"/>
      <c r="E167" s="224"/>
      <c r="F167" s="224"/>
      <c r="G167" s="224"/>
      <c r="H167" s="225"/>
      <c r="I167" s="115"/>
    </row>
    <row r="168" spans="1:9" x14ac:dyDescent="0.3">
      <c r="A168" s="152" t="str">
        <f t="shared" si="12"/>
        <v>NO</v>
      </c>
      <c r="C168" s="116"/>
      <c r="D168" s="226"/>
      <c r="E168" s="227"/>
      <c r="F168" s="227"/>
      <c r="G168" s="227"/>
      <c r="H168" s="228"/>
      <c r="I168" s="115"/>
    </row>
    <row r="169" spans="1:9" x14ac:dyDescent="0.3">
      <c r="A169" s="152" t="str">
        <f t="shared" si="12"/>
        <v>NO</v>
      </c>
      <c r="C169" s="116"/>
      <c r="D169" s="229"/>
      <c r="E169" s="230"/>
      <c r="F169" s="230"/>
      <c r="G169" s="230"/>
      <c r="H169" s="231"/>
      <c r="I169" s="115"/>
    </row>
    <row r="170" spans="1:9" x14ac:dyDescent="0.3">
      <c r="A170" s="152" t="str">
        <f t="shared" si="12"/>
        <v>NO</v>
      </c>
      <c r="C170" s="117"/>
      <c r="D170" s="118"/>
      <c r="E170" s="118"/>
      <c r="F170" s="118"/>
      <c r="G170" s="118"/>
      <c r="H170" s="118"/>
      <c r="I170" s="119"/>
    </row>
    <row r="171" spans="1:9" x14ac:dyDescent="0.3">
      <c r="A171" s="152" t="str">
        <f>IF(C171=0,"NO","YES")</f>
        <v>NO</v>
      </c>
      <c r="C171" s="73"/>
      <c r="D171" s="223"/>
      <c r="E171" s="224"/>
      <c r="F171" s="224"/>
      <c r="G171" s="224"/>
      <c r="H171" s="225"/>
      <c r="I171" s="115"/>
    </row>
    <row r="172" spans="1:9" x14ac:dyDescent="0.3">
      <c r="A172" s="152" t="str">
        <f t="shared" si="12"/>
        <v>NO</v>
      </c>
      <c r="C172" s="116"/>
      <c r="D172" s="226"/>
      <c r="E172" s="227"/>
      <c r="F172" s="227"/>
      <c r="G172" s="227"/>
      <c r="H172" s="228"/>
      <c r="I172" s="115"/>
    </row>
    <row r="173" spans="1:9" x14ac:dyDescent="0.3">
      <c r="A173" s="152" t="str">
        <f t="shared" si="12"/>
        <v>NO</v>
      </c>
      <c r="C173" s="116"/>
      <c r="D173" s="229"/>
      <c r="E173" s="230"/>
      <c r="F173" s="230"/>
      <c r="G173" s="230"/>
      <c r="H173" s="231"/>
      <c r="I173" s="115"/>
    </row>
    <row r="174" spans="1:9" x14ac:dyDescent="0.3">
      <c r="A174" s="152" t="str">
        <f t="shared" si="12"/>
        <v>NO</v>
      </c>
      <c r="C174" s="117"/>
      <c r="D174" s="118"/>
      <c r="E174" s="118"/>
      <c r="F174" s="118"/>
      <c r="G174" s="118"/>
      <c r="H174" s="118"/>
      <c r="I174" s="119"/>
    </row>
    <row r="175" spans="1:9" x14ac:dyDescent="0.3">
      <c r="A175" s="152" t="str">
        <f>IF(C175=0,"NO","YES")</f>
        <v>NO</v>
      </c>
      <c r="C175" s="73"/>
      <c r="D175" s="223"/>
      <c r="E175" s="224"/>
      <c r="F175" s="224"/>
      <c r="G175" s="224"/>
      <c r="H175" s="225"/>
      <c r="I175" s="115"/>
    </row>
    <row r="176" spans="1:9" x14ac:dyDescent="0.3">
      <c r="A176" s="152" t="str">
        <f t="shared" si="12"/>
        <v>NO</v>
      </c>
      <c r="C176" s="116"/>
      <c r="D176" s="226"/>
      <c r="E176" s="227"/>
      <c r="F176" s="227"/>
      <c r="G176" s="227"/>
      <c r="H176" s="228"/>
      <c r="I176" s="115"/>
    </row>
    <row r="177" spans="1:9" x14ac:dyDescent="0.3">
      <c r="A177" s="152" t="str">
        <f t="shared" si="12"/>
        <v>NO</v>
      </c>
      <c r="C177" s="116"/>
      <c r="D177" s="229"/>
      <c r="E177" s="230"/>
      <c r="F177" s="230"/>
      <c r="G177" s="230"/>
      <c r="H177" s="231"/>
      <c r="I177" s="115"/>
    </row>
    <row r="178" spans="1:9" x14ac:dyDescent="0.3">
      <c r="A178" s="152" t="str">
        <f t="shared" si="12"/>
        <v>NO</v>
      </c>
      <c r="C178" s="117"/>
      <c r="D178" s="118"/>
      <c r="E178" s="118"/>
      <c r="F178" s="118"/>
      <c r="G178" s="118"/>
      <c r="H178" s="118"/>
      <c r="I178" s="119"/>
    </row>
    <row r="179" spans="1:9" x14ac:dyDescent="0.3">
      <c r="A179" s="152" t="str">
        <f>IF(C179=0,"NO","YES")</f>
        <v>NO</v>
      </c>
      <c r="C179" s="73"/>
      <c r="D179" s="223"/>
      <c r="E179" s="224"/>
      <c r="F179" s="224"/>
      <c r="G179" s="224"/>
      <c r="H179" s="225"/>
      <c r="I179" s="115"/>
    </row>
    <row r="180" spans="1:9" x14ac:dyDescent="0.3">
      <c r="A180" s="152" t="str">
        <f t="shared" si="12"/>
        <v>NO</v>
      </c>
      <c r="C180" s="116"/>
      <c r="D180" s="226"/>
      <c r="E180" s="227"/>
      <c r="F180" s="227"/>
      <c r="G180" s="227"/>
      <c r="H180" s="228"/>
      <c r="I180" s="115"/>
    </row>
    <row r="181" spans="1:9" x14ac:dyDescent="0.3">
      <c r="A181" s="152" t="str">
        <f t="shared" si="12"/>
        <v>NO</v>
      </c>
      <c r="C181" s="116"/>
      <c r="D181" s="229"/>
      <c r="E181" s="230"/>
      <c r="F181" s="230"/>
      <c r="G181" s="230"/>
      <c r="H181" s="231"/>
      <c r="I181" s="115"/>
    </row>
    <row r="182" spans="1:9" x14ac:dyDescent="0.3">
      <c r="A182" s="152" t="str">
        <f t="shared" si="12"/>
        <v>NO</v>
      </c>
      <c r="C182" s="117"/>
      <c r="D182" s="118"/>
      <c r="E182" s="118"/>
      <c r="F182" s="118"/>
      <c r="G182" s="118"/>
      <c r="H182" s="118"/>
      <c r="I182" s="119"/>
    </row>
    <row r="183" spans="1:9" x14ac:dyDescent="0.3">
      <c r="A183" s="152" t="str">
        <f>IF(C183=0,"NO","YES")</f>
        <v>NO</v>
      </c>
      <c r="C183" s="73"/>
      <c r="D183" s="223"/>
      <c r="E183" s="224"/>
      <c r="F183" s="224"/>
      <c r="G183" s="224"/>
      <c r="H183" s="225"/>
      <c r="I183" s="115"/>
    </row>
    <row r="184" spans="1:9" x14ac:dyDescent="0.3">
      <c r="A184" s="152" t="str">
        <f t="shared" si="12"/>
        <v>NO</v>
      </c>
      <c r="C184" s="116"/>
      <c r="D184" s="226"/>
      <c r="E184" s="227"/>
      <c r="F184" s="227"/>
      <c r="G184" s="227"/>
      <c r="H184" s="228"/>
      <c r="I184" s="115"/>
    </row>
    <row r="185" spans="1:9" x14ac:dyDescent="0.3">
      <c r="A185" s="152" t="str">
        <f>A184</f>
        <v>NO</v>
      </c>
      <c r="C185" s="116"/>
      <c r="D185" s="229"/>
      <c r="E185" s="230"/>
      <c r="F185" s="230"/>
      <c r="G185" s="230"/>
      <c r="H185" s="231"/>
      <c r="I185" s="115"/>
    </row>
    <row r="186" spans="1:9" x14ac:dyDescent="0.3">
      <c r="A186" s="152" t="str">
        <f>A185</f>
        <v>NO</v>
      </c>
      <c r="C186" s="117"/>
      <c r="D186" s="118"/>
      <c r="E186" s="118"/>
      <c r="F186" s="118"/>
      <c r="G186" s="118"/>
      <c r="H186" s="118"/>
      <c r="I186" s="119"/>
    </row>
    <row r="187" spans="1:9" x14ac:dyDescent="0.3">
      <c r="A187" s="152" t="str">
        <f>IF(C187=0,"NO","YES")</f>
        <v>NO</v>
      </c>
      <c r="C187" s="174"/>
      <c r="D187" s="223"/>
      <c r="E187" s="224"/>
      <c r="F187" s="224"/>
      <c r="G187" s="224"/>
      <c r="H187" s="225"/>
      <c r="I187" s="175"/>
    </row>
    <row r="188" spans="1:9" x14ac:dyDescent="0.3">
      <c r="A188" s="152" t="str">
        <f>A187</f>
        <v>NO</v>
      </c>
      <c r="C188" s="116"/>
      <c r="D188" s="226"/>
      <c r="E188" s="227"/>
      <c r="F188" s="227"/>
      <c r="G188" s="227"/>
      <c r="H188" s="228"/>
      <c r="I188" s="115"/>
    </row>
    <row r="189" spans="1:9" x14ac:dyDescent="0.3">
      <c r="A189" s="152" t="str">
        <f>A188</f>
        <v>NO</v>
      </c>
      <c r="C189" s="116"/>
      <c r="D189" s="229"/>
      <c r="E189" s="230"/>
      <c r="F189" s="230"/>
      <c r="G189" s="230"/>
      <c r="H189" s="231"/>
      <c r="I189" s="115"/>
    </row>
    <row r="190" spans="1:9" ht="15" thickBot="1" x14ac:dyDescent="0.35">
      <c r="A190" s="152" t="str">
        <f>A189</f>
        <v>NO</v>
      </c>
      <c r="C190" s="120"/>
      <c r="D190" s="121"/>
      <c r="E190" s="121"/>
      <c r="F190" s="121"/>
      <c r="G190" s="121"/>
      <c r="H190" s="121"/>
      <c r="I190" s="122"/>
    </row>
    <row r="191" spans="1:9" ht="15" thickBot="1" x14ac:dyDescent="0.35">
      <c r="A191" s="152"/>
    </row>
    <row r="192" spans="1:9" ht="18.600000000000001" thickBot="1" x14ac:dyDescent="0.35">
      <c r="A192" s="152" t="str">
        <f>A193</f>
        <v>NO</v>
      </c>
      <c r="C192" s="144" t="s">
        <v>84</v>
      </c>
      <c r="D192" s="232" t="s">
        <v>89</v>
      </c>
      <c r="E192" s="233"/>
      <c r="F192" s="233"/>
      <c r="G192" s="233"/>
      <c r="H192" s="233"/>
      <c r="I192" s="143"/>
    </row>
    <row r="193" spans="1:9" x14ac:dyDescent="0.3">
      <c r="A193" s="152" t="str">
        <f>IF(C193=0,"NO","YES")</f>
        <v>NO</v>
      </c>
      <c r="C193" s="73"/>
      <c r="D193" s="234"/>
      <c r="E193" s="235"/>
      <c r="F193" s="235"/>
      <c r="G193" s="235"/>
      <c r="H193" s="236"/>
      <c r="I193" s="115"/>
    </row>
    <row r="194" spans="1:9" x14ac:dyDescent="0.3">
      <c r="A194" s="152" t="str">
        <f>A193</f>
        <v>NO</v>
      </c>
      <c r="C194" s="116"/>
      <c r="D194" s="226"/>
      <c r="E194" s="227"/>
      <c r="F194" s="227"/>
      <c r="G194" s="227"/>
      <c r="H194" s="228"/>
      <c r="I194" s="115"/>
    </row>
    <row r="195" spans="1:9" x14ac:dyDescent="0.3">
      <c r="A195" s="152" t="str">
        <f>A194</f>
        <v>NO</v>
      </c>
      <c r="C195" s="116"/>
      <c r="D195" s="229"/>
      <c r="E195" s="230"/>
      <c r="F195" s="230"/>
      <c r="G195" s="230"/>
      <c r="H195" s="231"/>
      <c r="I195" s="115"/>
    </row>
    <row r="196" spans="1:9" x14ac:dyDescent="0.3">
      <c r="A196" s="152" t="str">
        <f>A195</f>
        <v>NO</v>
      </c>
      <c r="C196" s="117"/>
      <c r="D196" s="118"/>
      <c r="E196" s="118"/>
      <c r="F196" s="118"/>
      <c r="G196" s="118"/>
      <c r="H196" s="118"/>
      <c r="I196" s="119"/>
    </row>
    <row r="197" spans="1:9" x14ac:dyDescent="0.3">
      <c r="A197" s="152" t="str">
        <f>IF(C197=0,"NO","YES")</f>
        <v>NO</v>
      </c>
      <c r="C197" s="73"/>
      <c r="D197" s="223"/>
      <c r="E197" s="224"/>
      <c r="F197" s="224"/>
      <c r="G197" s="224"/>
      <c r="H197" s="225"/>
      <c r="I197" s="115"/>
    </row>
    <row r="198" spans="1:9" x14ac:dyDescent="0.3">
      <c r="A198" s="152" t="str">
        <f>A197</f>
        <v>NO</v>
      </c>
      <c r="C198" s="116"/>
      <c r="D198" s="226"/>
      <c r="E198" s="227"/>
      <c r="F198" s="227"/>
      <c r="G198" s="227"/>
      <c r="H198" s="228"/>
      <c r="I198" s="115"/>
    </row>
    <row r="199" spans="1:9" x14ac:dyDescent="0.3">
      <c r="A199" s="152" t="str">
        <f>A198</f>
        <v>NO</v>
      </c>
      <c r="C199" s="116"/>
      <c r="D199" s="229"/>
      <c r="E199" s="230"/>
      <c r="F199" s="230"/>
      <c r="G199" s="230"/>
      <c r="H199" s="231"/>
      <c r="I199" s="115"/>
    </row>
    <row r="200" spans="1:9" x14ac:dyDescent="0.3">
      <c r="A200" s="152" t="str">
        <f>A199</f>
        <v>NO</v>
      </c>
      <c r="C200" s="117"/>
      <c r="D200" s="118"/>
      <c r="E200" s="118"/>
      <c r="F200" s="118"/>
      <c r="G200" s="118"/>
      <c r="H200" s="118"/>
      <c r="I200" s="119"/>
    </row>
    <row r="201" spans="1:9" x14ac:dyDescent="0.3">
      <c r="A201" s="152" t="str">
        <f>IF(C201=0,"NO","YES")</f>
        <v>NO</v>
      </c>
      <c r="C201" s="73"/>
      <c r="D201" s="223"/>
      <c r="E201" s="224"/>
      <c r="F201" s="224"/>
      <c r="G201" s="224"/>
      <c r="H201" s="225"/>
      <c r="I201" s="115"/>
    </row>
    <row r="202" spans="1:9" x14ac:dyDescent="0.3">
      <c r="A202" s="152" t="str">
        <f>A201</f>
        <v>NO</v>
      </c>
      <c r="C202" s="116"/>
      <c r="D202" s="226"/>
      <c r="E202" s="227"/>
      <c r="F202" s="227"/>
      <c r="G202" s="227"/>
      <c r="H202" s="228"/>
      <c r="I202" s="115"/>
    </row>
    <row r="203" spans="1:9" x14ac:dyDescent="0.3">
      <c r="A203" s="152" t="str">
        <f>A202</f>
        <v>NO</v>
      </c>
      <c r="C203" s="116"/>
      <c r="D203" s="229"/>
      <c r="E203" s="230"/>
      <c r="F203" s="230"/>
      <c r="G203" s="230"/>
      <c r="H203" s="231"/>
      <c r="I203" s="115"/>
    </row>
    <row r="204" spans="1:9" x14ac:dyDescent="0.3">
      <c r="A204" s="152" t="str">
        <f>A203</f>
        <v>NO</v>
      </c>
      <c r="C204" s="117"/>
      <c r="D204" s="118"/>
      <c r="E204" s="118"/>
      <c r="F204" s="118"/>
      <c r="G204" s="118"/>
      <c r="H204" s="118"/>
      <c r="I204" s="119"/>
    </row>
    <row r="205" spans="1:9" x14ac:dyDescent="0.3">
      <c r="A205" s="152" t="str">
        <f>IF(C205=0,"NO","YES")</f>
        <v>NO</v>
      </c>
      <c r="C205" s="73"/>
      <c r="D205" s="223"/>
      <c r="E205" s="224"/>
      <c r="F205" s="224"/>
      <c r="G205" s="224"/>
      <c r="H205" s="225"/>
      <c r="I205" s="115"/>
    </row>
    <row r="206" spans="1:9" x14ac:dyDescent="0.3">
      <c r="A206" s="152" t="str">
        <f>A205</f>
        <v>NO</v>
      </c>
      <c r="C206" s="116"/>
      <c r="D206" s="226"/>
      <c r="E206" s="227"/>
      <c r="F206" s="227"/>
      <c r="G206" s="227"/>
      <c r="H206" s="228"/>
      <c r="I206" s="115"/>
    </row>
    <row r="207" spans="1:9" x14ac:dyDescent="0.3">
      <c r="A207" s="152" t="str">
        <f>A206</f>
        <v>NO</v>
      </c>
      <c r="C207" s="116"/>
      <c r="D207" s="229"/>
      <c r="E207" s="230"/>
      <c r="F207" s="230"/>
      <c r="G207" s="230"/>
      <c r="H207" s="231"/>
      <c r="I207" s="115"/>
    </row>
    <row r="208" spans="1:9" x14ac:dyDescent="0.3">
      <c r="A208" s="152" t="str">
        <f>A207</f>
        <v>NO</v>
      </c>
      <c r="C208" s="117"/>
      <c r="D208" s="118"/>
      <c r="E208" s="118"/>
      <c r="F208" s="118"/>
      <c r="G208" s="118"/>
      <c r="H208" s="118"/>
      <c r="I208" s="119"/>
    </row>
    <row r="209" spans="1:9" x14ac:dyDescent="0.3">
      <c r="A209" s="152" t="str">
        <f>IF(C209=0,"NO","YES")</f>
        <v>NO</v>
      </c>
      <c r="C209" s="73"/>
      <c r="D209" s="223"/>
      <c r="E209" s="224"/>
      <c r="F209" s="224"/>
      <c r="G209" s="224"/>
      <c r="H209" s="225"/>
      <c r="I209" s="115"/>
    </row>
    <row r="210" spans="1:9" x14ac:dyDescent="0.3">
      <c r="A210" s="152" t="str">
        <f>A209</f>
        <v>NO</v>
      </c>
      <c r="C210" s="116"/>
      <c r="D210" s="226"/>
      <c r="E210" s="227"/>
      <c r="F210" s="227"/>
      <c r="G210" s="227"/>
      <c r="H210" s="228"/>
      <c r="I210" s="115"/>
    </row>
    <row r="211" spans="1:9" x14ac:dyDescent="0.3">
      <c r="A211" s="152" t="str">
        <f>A210</f>
        <v>NO</v>
      </c>
      <c r="C211" s="116"/>
      <c r="D211" s="229"/>
      <c r="E211" s="230"/>
      <c r="F211" s="230"/>
      <c r="G211" s="230"/>
      <c r="H211" s="231"/>
      <c r="I211" s="115"/>
    </row>
    <row r="212" spans="1:9" ht="15" thickBot="1" x14ac:dyDescent="0.35">
      <c r="A212" s="152" t="str">
        <f>A211</f>
        <v>NO</v>
      </c>
      <c r="C212" s="120"/>
      <c r="D212" s="121"/>
      <c r="E212" s="121"/>
      <c r="F212" s="121"/>
      <c r="G212" s="121"/>
      <c r="H212" s="121"/>
      <c r="I212" s="122"/>
    </row>
  </sheetData>
  <sheetProtection sheet="1" objects="1" scenarios="1" formatCells="0" formatColumns="0" formatRows="0" autoFilter="0"/>
  <autoFilter ref="A5:A212"/>
  <mergeCells count="83">
    <mergeCell ref="C71:H71"/>
    <mergeCell ref="C72:H72"/>
    <mergeCell ref="C58:H58"/>
    <mergeCell ref="C74:I77"/>
    <mergeCell ref="E66:H66"/>
    <mergeCell ref="E67:H67"/>
    <mergeCell ref="E68:H68"/>
    <mergeCell ref="E69:H69"/>
    <mergeCell ref="E70:H70"/>
    <mergeCell ref="E61:H61"/>
    <mergeCell ref="E62:H62"/>
    <mergeCell ref="E63:H63"/>
    <mergeCell ref="E64:H64"/>
    <mergeCell ref="E65:H65"/>
    <mergeCell ref="E60:H60"/>
    <mergeCell ref="C59:I59"/>
    <mergeCell ref="D179:H181"/>
    <mergeCell ref="D183:H185"/>
    <mergeCell ref="D187:H189"/>
    <mergeCell ref="D159:H161"/>
    <mergeCell ref="D163:H165"/>
    <mergeCell ref="D167:H169"/>
    <mergeCell ref="D171:H173"/>
    <mergeCell ref="D175:H177"/>
    <mergeCell ref="C45:H45"/>
    <mergeCell ref="C1:I1"/>
    <mergeCell ref="C2:I2"/>
    <mergeCell ref="C3:I3"/>
    <mergeCell ref="C5:I5"/>
    <mergeCell ref="C25:H25"/>
    <mergeCell ref="E57:H57"/>
    <mergeCell ref="C46:H46"/>
    <mergeCell ref="E47:H47"/>
    <mergeCell ref="E48:H48"/>
    <mergeCell ref="E49:H49"/>
    <mergeCell ref="E50:H50"/>
    <mergeCell ref="E51:H51"/>
    <mergeCell ref="E52:H52"/>
    <mergeCell ref="E53:H53"/>
    <mergeCell ref="E54:H54"/>
    <mergeCell ref="E55:H55"/>
    <mergeCell ref="E56:H56"/>
    <mergeCell ref="E100:H100"/>
    <mergeCell ref="C73:I73"/>
    <mergeCell ref="E92:H92"/>
    <mergeCell ref="E93:H93"/>
    <mergeCell ref="E94:H94"/>
    <mergeCell ref="E95:H95"/>
    <mergeCell ref="E96:H96"/>
    <mergeCell ref="E97:H97"/>
    <mergeCell ref="E98:H98"/>
    <mergeCell ref="E99:H99"/>
    <mergeCell ref="C84:H84"/>
    <mergeCell ref="C91:H91"/>
    <mergeCell ref="D118:H118"/>
    <mergeCell ref="E101:H101"/>
    <mergeCell ref="E102:H102"/>
    <mergeCell ref="E103:H103"/>
    <mergeCell ref="C105:H105"/>
    <mergeCell ref="C106:H106"/>
    <mergeCell ref="C107:H107"/>
    <mergeCell ref="C108:H108"/>
    <mergeCell ref="C109:H109"/>
    <mergeCell ref="D113:H113"/>
    <mergeCell ref="D114:H114"/>
    <mergeCell ref="D115:H115"/>
    <mergeCell ref="C104:H104"/>
    <mergeCell ref="D143:H145"/>
    <mergeCell ref="D147:H149"/>
    <mergeCell ref="D151:H153"/>
    <mergeCell ref="D155:H157"/>
    <mergeCell ref="D119:H121"/>
    <mergeCell ref="D123:H125"/>
    <mergeCell ref="D127:H129"/>
    <mergeCell ref="D131:H133"/>
    <mergeCell ref="D135:H137"/>
    <mergeCell ref="D139:H141"/>
    <mergeCell ref="D209:H211"/>
    <mergeCell ref="D192:H192"/>
    <mergeCell ref="D193:H195"/>
    <mergeCell ref="D197:H199"/>
    <mergeCell ref="D201:H203"/>
    <mergeCell ref="D205:H207"/>
  </mergeCells>
  <conditionalFormatting sqref="I111">
    <cfRule type="expression" dxfId="1" priority="1">
      <formula>$I$111&gt;0.105</formula>
    </cfRule>
  </conditionalFormatting>
  <dataValidations count="2">
    <dataValidation type="list" allowBlank="1" showInputMessage="1" showErrorMessage="1" sqref="C119 C123 C127 C131 C135 C139 C143 C147 C151 C155 C159 C163 C167 C171 C175 C179 C183 C187">
      <formula1>PersonnelTitle</formula1>
    </dataValidation>
    <dataValidation type="list" allowBlank="1" showInputMessage="1" showErrorMessage="1" sqref="C193 C197 C201 C205 C209">
      <formula1>$C$79:$C$83</formula1>
    </dataValidation>
  </dataValidations>
  <printOptions horizontalCentered="1"/>
  <pageMargins left="0.25" right="0.25" top="0.75" bottom="0.75" header="0.3" footer="0.3"/>
  <pageSetup scale="63" fitToHeight="2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KEY!$G$23:$G$35</xm:f>
          </x14:formula1>
          <xm:sqref>C48:C57 C93:C102</xm:sqref>
        </x14:dataValidation>
        <x14:dataValidation type="list" allowBlank="1" showInputMessage="1" showErrorMessage="1">
          <x14:formula1>
            <xm:f>KEY!$I$23:$I$25</xm:f>
          </x14:formula1>
          <xm:sqref>C61:C70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6" tint="-0.249977111117893"/>
    <pageSetUpPr fitToPage="1"/>
  </sheetPr>
  <dimension ref="A1:O212"/>
  <sheetViews>
    <sheetView topLeftCell="B1" zoomScale="80" zoomScaleNormal="80" workbookViewId="0">
      <selection activeCell="B1" sqref="B1"/>
    </sheetView>
  </sheetViews>
  <sheetFormatPr defaultColWidth="9.21875" defaultRowHeight="14.4" x14ac:dyDescent="0.3"/>
  <cols>
    <col min="1" max="1" width="9.21875" style="34" hidden="1" customWidth="1"/>
    <col min="2" max="2" width="9.21875" style="34"/>
    <col min="3" max="3" width="40.77734375" style="34" bestFit="1" customWidth="1"/>
    <col min="4" max="4" width="15.77734375" style="34" bestFit="1" customWidth="1"/>
    <col min="5" max="5" width="23.5546875" style="34" bestFit="1" customWidth="1"/>
    <col min="6" max="6" width="9.44140625" style="34" bestFit="1" customWidth="1"/>
    <col min="7" max="7" width="17.21875" style="34" bestFit="1" customWidth="1"/>
    <col min="8" max="8" width="13.21875" style="34" customWidth="1"/>
    <col min="9" max="9" width="20.21875" style="34" customWidth="1"/>
    <col min="10" max="10" width="9.21875" style="34"/>
    <col min="11" max="11" width="5.44140625" style="34" customWidth="1"/>
    <col min="12" max="12" width="10.5546875" style="34" bestFit="1" customWidth="1"/>
    <col min="13" max="16384" width="9.21875" style="34"/>
  </cols>
  <sheetData>
    <row r="1" spans="1:11" x14ac:dyDescent="0.3">
      <c r="C1" s="237" t="s">
        <v>0</v>
      </c>
      <c r="D1" s="237"/>
      <c r="E1" s="237"/>
      <c r="F1" s="237"/>
      <c r="G1" s="237"/>
      <c r="H1" s="237"/>
      <c r="I1" s="237"/>
      <c r="J1" s="104"/>
    </row>
    <row r="2" spans="1:11" ht="21" x14ac:dyDescent="0.4">
      <c r="C2" s="249">
        <f>Summary!B2</f>
        <v>0</v>
      </c>
      <c r="D2" s="249"/>
      <c r="E2" s="249"/>
      <c r="F2" s="249"/>
      <c r="G2" s="249"/>
      <c r="H2" s="249"/>
      <c r="I2" s="249"/>
    </row>
    <row r="3" spans="1:11" ht="21" x14ac:dyDescent="0.4">
      <c r="C3" s="250" t="str">
        <f>KEY!A18</f>
        <v>Unassigned Category</v>
      </c>
      <c r="D3" s="250"/>
      <c r="E3" s="250"/>
      <c r="F3" s="250"/>
      <c r="G3" s="250"/>
      <c r="H3" s="250"/>
      <c r="I3" s="250"/>
      <c r="J3" s="105"/>
    </row>
    <row r="4" spans="1:11" ht="15" thickBot="1" x14ac:dyDescent="0.35">
      <c r="C4" s="106"/>
      <c r="D4" s="106"/>
      <c r="E4" s="106"/>
      <c r="F4" s="106"/>
      <c r="G4" s="106"/>
      <c r="H4" s="106"/>
      <c r="I4" s="106"/>
      <c r="J4" s="105"/>
    </row>
    <row r="5" spans="1:11" ht="18.600000000000001" thickBot="1" x14ac:dyDescent="0.35">
      <c r="A5" s="151" t="s">
        <v>86</v>
      </c>
      <c r="C5" s="232" t="s">
        <v>47</v>
      </c>
      <c r="D5" s="233"/>
      <c r="E5" s="233"/>
      <c r="F5" s="233"/>
      <c r="G5" s="233"/>
      <c r="H5" s="233"/>
      <c r="I5" s="248"/>
    </row>
    <row r="6" spans="1:11" ht="15" thickBot="1" x14ac:dyDescent="0.35">
      <c r="A6" s="152" t="str">
        <f>A25</f>
        <v>NO</v>
      </c>
      <c r="C6" s="42" t="s">
        <v>45</v>
      </c>
      <c r="D6" s="43" t="s">
        <v>46</v>
      </c>
      <c r="E6" s="43" t="s">
        <v>99</v>
      </c>
      <c r="F6" s="43" t="s">
        <v>67</v>
      </c>
      <c r="G6" s="43" t="s">
        <v>68</v>
      </c>
      <c r="H6" s="93" t="s">
        <v>43</v>
      </c>
      <c r="I6" s="95" t="s">
        <v>1</v>
      </c>
    </row>
    <row r="7" spans="1:11" x14ac:dyDescent="0.3">
      <c r="A7" s="152" t="str">
        <f>IF(I7&gt;0,"YES","NO")</f>
        <v>NO</v>
      </c>
      <c r="C7" s="29"/>
      <c r="D7" s="30"/>
      <c r="E7" s="22"/>
      <c r="F7" s="25"/>
      <c r="G7" s="62"/>
      <c r="H7" s="27"/>
      <c r="I7" s="96">
        <f>ROUND(IFERROR(((E7/12)*G7)*H7,0),2)</f>
        <v>0</v>
      </c>
    </row>
    <row r="8" spans="1:11" x14ac:dyDescent="0.3">
      <c r="A8" s="152" t="str">
        <f t="shared" ref="A8:A25" si="0">IF(I8&gt;0,"YES","NO")</f>
        <v>NO</v>
      </c>
      <c r="C8" s="29"/>
      <c r="D8" s="30"/>
      <c r="E8" s="22"/>
      <c r="F8" s="25"/>
      <c r="G8" s="62"/>
      <c r="H8" s="27"/>
      <c r="I8" s="96">
        <f t="shared" ref="I8:I24" si="1">ROUND(IFERROR(((E8/12)*G8)*H8,0),2)</f>
        <v>0</v>
      </c>
    </row>
    <row r="9" spans="1:11" x14ac:dyDescent="0.3">
      <c r="A9" s="152" t="str">
        <f t="shared" si="0"/>
        <v>NO</v>
      </c>
      <c r="C9" s="29"/>
      <c r="D9" s="30"/>
      <c r="E9" s="22"/>
      <c r="F9" s="25"/>
      <c r="G9" s="62"/>
      <c r="H9" s="27"/>
      <c r="I9" s="96">
        <f t="shared" si="1"/>
        <v>0</v>
      </c>
    </row>
    <row r="10" spans="1:11" x14ac:dyDescent="0.3">
      <c r="A10" s="152" t="str">
        <f t="shared" si="0"/>
        <v>NO</v>
      </c>
      <c r="C10" s="29"/>
      <c r="D10" s="30"/>
      <c r="E10" s="22"/>
      <c r="F10" s="25"/>
      <c r="G10" s="62"/>
      <c r="H10" s="27"/>
      <c r="I10" s="96">
        <f t="shared" si="1"/>
        <v>0</v>
      </c>
    </row>
    <row r="11" spans="1:11" x14ac:dyDescent="0.3">
      <c r="A11" s="152" t="str">
        <f t="shared" si="0"/>
        <v>NO</v>
      </c>
      <c r="C11" s="29"/>
      <c r="D11" s="30"/>
      <c r="E11" s="22"/>
      <c r="F11" s="25"/>
      <c r="G11" s="62"/>
      <c r="H11" s="27"/>
      <c r="I11" s="96">
        <f t="shared" si="1"/>
        <v>0</v>
      </c>
    </row>
    <row r="12" spans="1:11" x14ac:dyDescent="0.3">
      <c r="A12" s="152" t="str">
        <f t="shared" si="0"/>
        <v>NO</v>
      </c>
      <c r="C12" s="29"/>
      <c r="D12" s="30"/>
      <c r="E12" s="22"/>
      <c r="F12" s="25"/>
      <c r="G12" s="62"/>
      <c r="H12" s="27"/>
      <c r="I12" s="96">
        <f t="shared" si="1"/>
        <v>0</v>
      </c>
    </row>
    <row r="13" spans="1:11" x14ac:dyDescent="0.3">
      <c r="A13" s="152" t="str">
        <f t="shared" si="0"/>
        <v>NO</v>
      </c>
      <c r="C13" s="29"/>
      <c r="D13" s="30"/>
      <c r="E13" s="22"/>
      <c r="F13" s="25"/>
      <c r="G13" s="62"/>
      <c r="H13" s="27"/>
      <c r="I13" s="96">
        <f t="shared" si="1"/>
        <v>0</v>
      </c>
    </row>
    <row r="14" spans="1:11" x14ac:dyDescent="0.3">
      <c r="A14" s="152" t="str">
        <f t="shared" si="0"/>
        <v>NO</v>
      </c>
      <c r="C14" s="29"/>
      <c r="D14" s="30"/>
      <c r="E14" s="22"/>
      <c r="F14" s="25"/>
      <c r="G14" s="62"/>
      <c r="H14" s="27"/>
      <c r="I14" s="96">
        <f t="shared" si="1"/>
        <v>0</v>
      </c>
    </row>
    <row r="15" spans="1:11" x14ac:dyDescent="0.3">
      <c r="A15" s="152" t="str">
        <f t="shared" si="0"/>
        <v>NO</v>
      </c>
      <c r="C15" s="29"/>
      <c r="D15" s="30"/>
      <c r="E15" s="22"/>
      <c r="F15" s="25"/>
      <c r="G15" s="62"/>
      <c r="H15" s="27"/>
      <c r="I15" s="96">
        <f t="shared" si="1"/>
        <v>0</v>
      </c>
    </row>
    <row r="16" spans="1:11" x14ac:dyDescent="0.3">
      <c r="A16" s="152" t="str">
        <f t="shared" si="0"/>
        <v>NO</v>
      </c>
      <c r="C16" s="29"/>
      <c r="D16" s="30"/>
      <c r="E16" s="22"/>
      <c r="F16" s="25"/>
      <c r="G16" s="62"/>
      <c r="H16" s="27"/>
      <c r="I16" s="96">
        <f t="shared" si="1"/>
        <v>0</v>
      </c>
      <c r="K16" s="132"/>
    </row>
    <row r="17" spans="1:9" x14ac:dyDescent="0.3">
      <c r="A17" s="152" t="str">
        <f t="shared" si="0"/>
        <v>NO</v>
      </c>
      <c r="C17" s="29"/>
      <c r="D17" s="30"/>
      <c r="E17" s="22"/>
      <c r="F17" s="25"/>
      <c r="G17" s="62"/>
      <c r="H17" s="27"/>
      <c r="I17" s="96">
        <f t="shared" si="1"/>
        <v>0</v>
      </c>
    </row>
    <row r="18" spans="1:9" x14ac:dyDescent="0.3">
      <c r="A18" s="152" t="str">
        <f t="shared" si="0"/>
        <v>NO</v>
      </c>
      <c r="C18" s="29"/>
      <c r="D18" s="30"/>
      <c r="E18" s="22"/>
      <c r="F18" s="25"/>
      <c r="G18" s="62"/>
      <c r="H18" s="27"/>
      <c r="I18" s="96">
        <f t="shared" si="1"/>
        <v>0</v>
      </c>
    </row>
    <row r="19" spans="1:9" x14ac:dyDescent="0.3">
      <c r="A19" s="152" t="str">
        <f t="shared" si="0"/>
        <v>NO</v>
      </c>
      <c r="C19" s="29"/>
      <c r="D19" s="30"/>
      <c r="E19" s="22"/>
      <c r="F19" s="25"/>
      <c r="G19" s="62"/>
      <c r="H19" s="27"/>
      <c r="I19" s="96">
        <f t="shared" si="1"/>
        <v>0</v>
      </c>
    </row>
    <row r="20" spans="1:9" x14ac:dyDescent="0.3">
      <c r="A20" s="152" t="str">
        <f t="shared" si="0"/>
        <v>NO</v>
      </c>
      <c r="C20" s="29"/>
      <c r="D20" s="30"/>
      <c r="E20" s="22"/>
      <c r="F20" s="25"/>
      <c r="G20" s="62"/>
      <c r="H20" s="27"/>
      <c r="I20" s="96">
        <f t="shared" si="1"/>
        <v>0</v>
      </c>
    </row>
    <row r="21" spans="1:9" x14ac:dyDescent="0.3">
      <c r="A21" s="152" t="str">
        <f t="shared" si="0"/>
        <v>NO</v>
      </c>
      <c r="C21" s="29"/>
      <c r="D21" s="30"/>
      <c r="E21" s="22"/>
      <c r="F21" s="25"/>
      <c r="G21" s="62"/>
      <c r="H21" s="27"/>
      <c r="I21" s="96">
        <f t="shared" si="1"/>
        <v>0</v>
      </c>
    </row>
    <row r="22" spans="1:9" x14ac:dyDescent="0.3">
      <c r="A22" s="152" t="str">
        <f t="shared" si="0"/>
        <v>NO</v>
      </c>
      <c r="C22" s="29"/>
      <c r="D22" s="30"/>
      <c r="E22" s="22"/>
      <c r="F22" s="25"/>
      <c r="G22" s="62"/>
      <c r="H22" s="27"/>
      <c r="I22" s="96">
        <f t="shared" si="1"/>
        <v>0</v>
      </c>
    </row>
    <row r="23" spans="1:9" x14ac:dyDescent="0.3">
      <c r="A23" s="152" t="str">
        <f t="shared" si="0"/>
        <v>NO</v>
      </c>
      <c r="C23" s="31"/>
      <c r="D23" s="32"/>
      <c r="E23" s="23"/>
      <c r="F23" s="26"/>
      <c r="G23" s="63"/>
      <c r="H23" s="28"/>
      <c r="I23" s="96">
        <f t="shared" si="1"/>
        <v>0</v>
      </c>
    </row>
    <row r="24" spans="1:9" ht="15" thickBot="1" x14ac:dyDescent="0.35">
      <c r="A24" s="152" t="str">
        <f t="shared" si="0"/>
        <v>NO</v>
      </c>
      <c r="C24" s="88"/>
      <c r="D24" s="89"/>
      <c r="E24" s="90"/>
      <c r="F24" s="91"/>
      <c r="G24" s="92"/>
      <c r="H24" s="94"/>
      <c r="I24" s="97">
        <f t="shared" si="1"/>
        <v>0</v>
      </c>
    </row>
    <row r="25" spans="1:9" ht="16.8" thickTop="1" thickBot="1" x14ac:dyDescent="0.35">
      <c r="A25" s="152" t="str">
        <f t="shared" si="0"/>
        <v>NO</v>
      </c>
      <c r="C25" s="251" t="s">
        <v>58</v>
      </c>
      <c r="D25" s="252"/>
      <c r="E25" s="252"/>
      <c r="F25" s="252"/>
      <c r="G25" s="252"/>
      <c r="H25" s="253"/>
      <c r="I25" s="101">
        <f>SUM(I7:I24)</f>
        <v>0</v>
      </c>
    </row>
    <row r="26" spans="1:9" ht="15" thickBot="1" x14ac:dyDescent="0.35">
      <c r="A26" s="152" t="str">
        <f>A45</f>
        <v>NO</v>
      </c>
      <c r="C26" s="42" t="s">
        <v>45</v>
      </c>
      <c r="D26" s="43" t="s">
        <v>46</v>
      </c>
      <c r="E26" s="43" t="str">
        <f>IF('!!COMPLETE FIRST!!'!$E$11="YES","","100% Annual Fringe Cost")</f>
        <v>100% Annual Fringe Cost</v>
      </c>
      <c r="F26" s="43"/>
      <c r="G26" s="43" t="str">
        <f>IF('!!COMPLETE FIRST!!'!$E$11="YES","Fringe Rate %","")</f>
        <v/>
      </c>
      <c r="H26" s="93"/>
      <c r="I26" s="95" t="s">
        <v>1</v>
      </c>
    </row>
    <row r="27" spans="1:9" x14ac:dyDescent="0.3">
      <c r="A27" s="152" t="str">
        <f>IF(I27&gt;0,"YES","NO")</f>
        <v>NO</v>
      </c>
      <c r="C27" s="186" t="str">
        <f t="shared" ref="C27:D44" si="2">IF(C7="","",C7)</f>
        <v/>
      </c>
      <c r="D27" s="187" t="str">
        <f t="shared" si="2"/>
        <v/>
      </c>
      <c r="E27" s="22"/>
      <c r="F27" s="84"/>
      <c r="G27" s="62"/>
      <c r="H27" s="85"/>
      <c r="I27" s="96">
        <f>IFERROR(ROUND(IF('!!COMPLETE FIRST!!'!$E$11="yes",(I7*G27),((E27/12)*G7)*H7),2),0)</f>
        <v>0</v>
      </c>
    </row>
    <row r="28" spans="1:9" x14ac:dyDescent="0.3">
      <c r="A28" s="152" t="str">
        <f t="shared" ref="A28:A46" si="3">IF(I28&gt;0,"YES","NO")</f>
        <v>NO</v>
      </c>
      <c r="C28" s="185" t="str">
        <f t="shared" si="2"/>
        <v/>
      </c>
      <c r="D28" s="188" t="str">
        <f t="shared" si="2"/>
        <v/>
      </c>
      <c r="E28" s="22"/>
      <c r="F28" s="84"/>
      <c r="G28" s="62"/>
      <c r="H28" s="85"/>
      <c r="I28" s="96">
        <f>IFERROR(ROUND(IF('!!COMPLETE FIRST!!'!$E$11="yes",(I8*G28),((E28/12)*G8)*H8),2),0)</f>
        <v>0</v>
      </c>
    </row>
    <row r="29" spans="1:9" x14ac:dyDescent="0.3">
      <c r="A29" s="152" t="str">
        <f t="shared" si="3"/>
        <v>NO</v>
      </c>
      <c r="C29" s="185" t="str">
        <f t="shared" si="2"/>
        <v/>
      </c>
      <c r="D29" s="188" t="str">
        <f t="shared" si="2"/>
        <v/>
      </c>
      <c r="E29" s="22"/>
      <c r="F29" s="84"/>
      <c r="G29" s="62"/>
      <c r="H29" s="85"/>
      <c r="I29" s="96">
        <f>IFERROR(ROUND(IF('!!COMPLETE FIRST!!'!$E$11="yes",(I9*G29),((E29/12)*G9)*H9),2),0)</f>
        <v>0</v>
      </c>
    </row>
    <row r="30" spans="1:9" x14ac:dyDescent="0.3">
      <c r="A30" s="152" t="str">
        <f t="shared" si="3"/>
        <v>NO</v>
      </c>
      <c r="C30" s="185" t="str">
        <f t="shared" si="2"/>
        <v/>
      </c>
      <c r="D30" s="188" t="str">
        <f t="shared" si="2"/>
        <v/>
      </c>
      <c r="E30" s="22"/>
      <c r="F30" s="84"/>
      <c r="G30" s="62"/>
      <c r="H30" s="85"/>
      <c r="I30" s="96">
        <f>IFERROR(ROUND(IF('!!COMPLETE FIRST!!'!$E$11="yes",(I10*G30),((E30/12)*G10)*H10),2),0)</f>
        <v>0</v>
      </c>
    </row>
    <row r="31" spans="1:9" x14ac:dyDescent="0.3">
      <c r="A31" s="152" t="str">
        <f t="shared" si="3"/>
        <v>NO</v>
      </c>
      <c r="C31" s="185" t="str">
        <f t="shared" si="2"/>
        <v/>
      </c>
      <c r="D31" s="188" t="str">
        <f t="shared" si="2"/>
        <v/>
      </c>
      <c r="E31" s="22"/>
      <c r="F31" s="84"/>
      <c r="G31" s="62"/>
      <c r="H31" s="85"/>
      <c r="I31" s="96">
        <f>IFERROR(ROUND(IF('!!COMPLETE FIRST!!'!$E$11="yes",(I11*G31),((E31/12)*G11)*H11),2),0)</f>
        <v>0</v>
      </c>
    </row>
    <row r="32" spans="1:9" x14ac:dyDescent="0.3">
      <c r="A32" s="152" t="str">
        <f t="shared" si="3"/>
        <v>NO</v>
      </c>
      <c r="C32" s="185" t="str">
        <f t="shared" si="2"/>
        <v/>
      </c>
      <c r="D32" s="188" t="str">
        <f t="shared" si="2"/>
        <v/>
      </c>
      <c r="E32" s="22"/>
      <c r="F32" s="84"/>
      <c r="G32" s="62"/>
      <c r="H32" s="85"/>
      <c r="I32" s="96">
        <f>IFERROR(ROUND(IF('!!COMPLETE FIRST!!'!$E$11="yes",(I12*G32),((E32/12)*G12)*H12),2),0)</f>
        <v>0</v>
      </c>
    </row>
    <row r="33" spans="1:9" x14ac:dyDescent="0.3">
      <c r="A33" s="152" t="str">
        <f t="shared" si="3"/>
        <v>NO</v>
      </c>
      <c r="C33" s="185" t="str">
        <f t="shared" si="2"/>
        <v/>
      </c>
      <c r="D33" s="188" t="str">
        <f t="shared" si="2"/>
        <v/>
      </c>
      <c r="E33" s="22"/>
      <c r="F33" s="84"/>
      <c r="G33" s="62"/>
      <c r="H33" s="85"/>
      <c r="I33" s="96">
        <f>IFERROR(ROUND(IF('!!COMPLETE FIRST!!'!$E$11="yes",(I13*G33),((E33/12)*G13)*H13),2),0)</f>
        <v>0</v>
      </c>
    </row>
    <row r="34" spans="1:9" x14ac:dyDescent="0.3">
      <c r="A34" s="152" t="str">
        <f t="shared" si="3"/>
        <v>NO</v>
      </c>
      <c r="C34" s="185" t="str">
        <f t="shared" si="2"/>
        <v/>
      </c>
      <c r="D34" s="188" t="str">
        <f t="shared" si="2"/>
        <v/>
      </c>
      <c r="E34" s="22"/>
      <c r="F34" s="84"/>
      <c r="G34" s="62"/>
      <c r="H34" s="85"/>
      <c r="I34" s="96">
        <f>IFERROR(ROUND(IF('!!COMPLETE FIRST!!'!$E$11="yes",(I14*G34),((E34/12)*G14)*H14),2),0)</f>
        <v>0</v>
      </c>
    </row>
    <row r="35" spans="1:9" x14ac:dyDescent="0.3">
      <c r="A35" s="152" t="str">
        <f t="shared" si="3"/>
        <v>NO</v>
      </c>
      <c r="C35" s="185" t="str">
        <f t="shared" si="2"/>
        <v/>
      </c>
      <c r="D35" s="188" t="str">
        <f t="shared" si="2"/>
        <v/>
      </c>
      <c r="E35" s="22"/>
      <c r="F35" s="84"/>
      <c r="G35" s="62"/>
      <c r="H35" s="85"/>
      <c r="I35" s="96">
        <f>IFERROR(ROUND(IF('!!COMPLETE FIRST!!'!$E$11="yes",(I15*G35),((E35/12)*G15)*H15),2),0)</f>
        <v>0</v>
      </c>
    </row>
    <row r="36" spans="1:9" x14ac:dyDescent="0.3">
      <c r="A36" s="152" t="str">
        <f t="shared" si="3"/>
        <v>NO</v>
      </c>
      <c r="C36" s="185" t="str">
        <f t="shared" si="2"/>
        <v/>
      </c>
      <c r="D36" s="188" t="str">
        <f t="shared" si="2"/>
        <v/>
      </c>
      <c r="E36" s="22"/>
      <c r="F36" s="84"/>
      <c r="G36" s="62"/>
      <c r="H36" s="85"/>
      <c r="I36" s="96">
        <f>IFERROR(ROUND(IF('!!COMPLETE FIRST!!'!$E$11="yes",(I16*G36),((E36/12)*G16)*H16),2),0)</f>
        <v>0</v>
      </c>
    </row>
    <row r="37" spans="1:9" x14ac:dyDescent="0.3">
      <c r="A37" s="152" t="str">
        <f t="shared" si="3"/>
        <v>NO</v>
      </c>
      <c r="C37" s="185" t="str">
        <f t="shared" si="2"/>
        <v/>
      </c>
      <c r="D37" s="188" t="str">
        <f t="shared" si="2"/>
        <v/>
      </c>
      <c r="E37" s="22"/>
      <c r="F37" s="84"/>
      <c r="G37" s="62"/>
      <c r="H37" s="85"/>
      <c r="I37" s="96">
        <f>IFERROR(ROUND(IF('!!COMPLETE FIRST!!'!$E$11="yes",(I17*G37),((E37/12)*G17)*H17),2),0)</f>
        <v>0</v>
      </c>
    </row>
    <row r="38" spans="1:9" x14ac:dyDescent="0.3">
      <c r="A38" s="152" t="str">
        <f t="shared" si="3"/>
        <v>NO</v>
      </c>
      <c r="C38" s="185" t="str">
        <f t="shared" si="2"/>
        <v/>
      </c>
      <c r="D38" s="188" t="str">
        <f t="shared" si="2"/>
        <v/>
      </c>
      <c r="E38" s="22"/>
      <c r="F38" s="84"/>
      <c r="G38" s="62"/>
      <c r="H38" s="85"/>
      <c r="I38" s="96">
        <f>IFERROR(ROUND(IF('!!COMPLETE FIRST!!'!$E$11="yes",(I18*G38),((E38/12)*G18)*H18),2),0)</f>
        <v>0</v>
      </c>
    </row>
    <row r="39" spans="1:9" x14ac:dyDescent="0.3">
      <c r="A39" s="152" t="str">
        <f t="shared" si="3"/>
        <v>NO</v>
      </c>
      <c r="C39" s="185" t="str">
        <f t="shared" si="2"/>
        <v/>
      </c>
      <c r="D39" s="188" t="str">
        <f t="shared" si="2"/>
        <v/>
      </c>
      <c r="E39" s="22"/>
      <c r="F39" s="84"/>
      <c r="G39" s="62"/>
      <c r="H39" s="85"/>
      <c r="I39" s="96">
        <f>IFERROR(ROUND(IF('!!COMPLETE FIRST!!'!$E$11="yes",(I19*G39),((E39/12)*G19)*H19),2),0)</f>
        <v>0</v>
      </c>
    </row>
    <row r="40" spans="1:9" x14ac:dyDescent="0.3">
      <c r="A40" s="152" t="str">
        <f t="shared" si="3"/>
        <v>NO</v>
      </c>
      <c r="C40" s="185" t="str">
        <f t="shared" si="2"/>
        <v/>
      </c>
      <c r="D40" s="188" t="str">
        <f t="shared" si="2"/>
        <v/>
      </c>
      <c r="E40" s="22"/>
      <c r="F40" s="84"/>
      <c r="G40" s="62"/>
      <c r="H40" s="85"/>
      <c r="I40" s="96">
        <f>IFERROR(ROUND(IF('!!COMPLETE FIRST!!'!$E$11="yes",(I20*G40),((E40/12)*G20)*H20),2),0)</f>
        <v>0</v>
      </c>
    </row>
    <row r="41" spans="1:9" x14ac:dyDescent="0.3">
      <c r="A41" s="152" t="str">
        <f t="shared" si="3"/>
        <v>NO</v>
      </c>
      <c r="C41" s="185" t="str">
        <f t="shared" si="2"/>
        <v/>
      </c>
      <c r="D41" s="188" t="str">
        <f t="shared" si="2"/>
        <v/>
      </c>
      <c r="E41" s="22"/>
      <c r="F41" s="84"/>
      <c r="G41" s="62"/>
      <c r="H41" s="85"/>
      <c r="I41" s="96">
        <f>IFERROR(ROUND(IF('!!COMPLETE FIRST!!'!$E$11="yes",(I21*G41),((E41/12)*G21)*H21),2),0)</f>
        <v>0</v>
      </c>
    </row>
    <row r="42" spans="1:9" x14ac:dyDescent="0.3">
      <c r="A42" s="152" t="str">
        <f t="shared" si="3"/>
        <v>NO</v>
      </c>
      <c r="C42" s="185" t="str">
        <f t="shared" si="2"/>
        <v/>
      </c>
      <c r="D42" s="188" t="str">
        <f t="shared" si="2"/>
        <v/>
      </c>
      <c r="E42" s="22"/>
      <c r="F42" s="84"/>
      <c r="G42" s="62"/>
      <c r="H42" s="85"/>
      <c r="I42" s="96">
        <f>IFERROR(ROUND(IF('!!COMPLETE FIRST!!'!$E$11="yes",(I22*G42),((E42/12)*G22)*H22),2),0)</f>
        <v>0</v>
      </c>
    </row>
    <row r="43" spans="1:9" x14ac:dyDescent="0.3">
      <c r="A43" s="152" t="str">
        <f t="shared" si="3"/>
        <v>NO</v>
      </c>
      <c r="C43" s="185" t="str">
        <f t="shared" si="2"/>
        <v/>
      </c>
      <c r="D43" s="188" t="str">
        <f t="shared" si="2"/>
        <v/>
      </c>
      <c r="E43" s="24"/>
      <c r="F43" s="86"/>
      <c r="G43" s="198"/>
      <c r="H43" s="87"/>
      <c r="I43" s="96">
        <f>IFERROR(ROUND(IF('!!COMPLETE FIRST!!'!$E$11="yes",(I23*G43),((E43/12)*G23)*H23),2),0)</f>
        <v>0</v>
      </c>
    </row>
    <row r="44" spans="1:9" ht="15" thickBot="1" x14ac:dyDescent="0.35">
      <c r="A44" s="152" t="str">
        <f t="shared" si="3"/>
        <v>NO</v>
      </c>
      <c r="C44" s="189" t="str">
        <f t="shared" si="2"/>
        <v/>
      </c>
      <c r="D44" s="190" t="str">
        <f t="shared" si="2"/>
        <v/>
      </c>
      <c r="E44" s="147"/>
      <c r="F44" s="148"/>
      <c r="G44" s="199"/>
      <c r="H44" s="149"/>
      <c r="I44" s="96">
        <f>IFERROR(ROUND(IF('!!COMPLETE FIRST!!'!$E$11="yes",(I24*G44),((E44/12)*G24)*H24),2),0)</f>
        <v>0</v>
      </c>
    </row>
    <row r="45" spans="1:9" ht="16.2" thickTop="1" x14ac:dyDescent="0.3">
      <c r="A45" s="152" t="str">
        <f t="shared" si="3"/>
        <v>NO</v>
      </c>
      <c r="C45" s="254" t="s">
        <v>59</v>
      </c>
      <c r="D45" s="255"/>
      <c r="E45" s="255"/>
      <c r="F45" s="255"/>
      <c r="G45" s="255"/>
      <c r="H45" s="256"/>
      <c r="I45" s="102">
        <f>SUM(I27:I44)</f>
        <v>0</v>
      </c>
    </row>
    <row r="46" spans="1:9" ht="16.2" thickBot="1" x14ac:dyDescent="0.35">
      <c r="A46" s="152" t="str">
        <f t="shared" si="3"/>
        <v>NO</v>
      </c>
      <c r="C46" s="257" t="s">
        <v>61</v>
      </c>
      <c r="D46" s="258"/>
      <c r="E46" s="258"/>
      <c r="F46" s="258"/>
      <c r="G46" s="258"/>
      <c r="H46" s="258"/>
      <c r="I46" s="103">
        <f>SUM(I45,I25)</f>
        <v>0</v>
      </c>
    </row>
    <row r="47" spans="1:9" ht="15" thickBot="1" x14ac:dyDescent="0.35">
      <c r="A47" s="152" t="str">
        <f>A58</f>
        <v>NO</v>
      </c>
      <c r="C47" s="44" t="s">
        <v>63</v>
      </c>
      <c r="D47" s="70" t="s">
        <v>78</v>
      </c>
      <c r="E47" s="261" t="s">
        <v>79</v>
      </c>
      <c r="F47" s="262"/>
      <c r="G47" s="262"/>
      <c r="H47" s="262"/>
      <c r="I47" s="95" t="s">
        <v>1</v>
      </c>
    </row>
    <row r="48" spans="1:9" x14ac:dyDescent="0.3">
      <c r="A48" s="152" t="str">
        <f t="shared" ref="A48:A72" si="4">IF(I48&gt;0,"YES","NO")</f>
        <v>NO</v>
      </c>
      <c r="C48" s="3"/>
      <c r="D48" s="66">
        <v>0</v>
      </c>
      <c r="E48" s="263"/>
      <c r="F48" s="264"/>
      <c r="G48" s="264"/>
      <c r="H48" s="264"/>
      <c r="I48" s="96">
        <f>D48</f>
        <v>0</v>
      </c>
    </row>
    <row r="49" spans="1:9" x14ac:dyDescent="0.3">
      <c r="A49" s="152" t="str">
        <f t="shared" si="4"/>
        <v>NO</v>
      </c>
      <c r="C49" s="4"/>
      <c r="D49" s="67">
        <v>0</v>
      </c>
      <c r="E49" s="259"/>
      <c r="F49" s="260"/>
      <c r="G49" s="260"/>
      <c r="H49" s="260"/>
      <c r="I49" s="96">
        <f t="shared" ref="I49:I57" si="5">D49</f>
        <v>0</v>
      </c>
    </row>
    <row r="50" spans="1:9" x14ac:dyDescent="0.3">
      <c r="A50" s="152" t="str">
        <f t="shared" si="4"/>
        <v>NO</v>
      </c>
      <c r="C50" s="45"/>
      <c r="D50" s="68">
        <v>0</v>
      </c>
      <c r="E50" s="259"/>
      <c r="F50" s="260"/>
      <c r="G50" s="260"/>
      <c r="H50" s="260"/>
      <c r="I50" s="98">
        <f t="shared" si="5"/>
        <v>0</v>
      </c>
    </row>
    <row r="51" spans="1:9" x14ac:dyDescent="0.3">
      <c r="A51" s="152" t="str">
        <f t="shared" si="4"/>
        <v>NO</v>
      </c>
      <c r="C51" s="3"/>
      <c r="D51" s="66">
        <v>0</v>
      </c>
      <c r="E51" s="259"/>
      <c r="F51" s="260"/>
      <c r="G51" s="260"/>
      <c r="H51" s="260"/>
      <c r="I51" s="96">
        <f t="shared" si="5"/>
        <v>0</v>
      </c>
    </row>
    <row r="52" spans="1:9" x14ac:dyDescent="0.3">
      <c r="A52" s="152" t="str">
        <f t="shared" si="4"/>
        <v>NO</v>
      </c>
      <c r="C52" s="45"/>
      <c r="D52" s="64">
        <v>0</v>
      </c>
      <c r="E52" s="259"/>
      <c r="F52" s="260"/>
      <c r="G52" s="260"/>
      <c r="H52" s="260"/>
      <c r="I52" s="98">
        <f t="shared" si="5"/>
        <v>0</v>
      </c>
    </row>
    <row r="53" spans="1:9" x14ac:dyDescent="0.3">
      <c r="A53" s="152" t="str">
        <f t="shared" si="4"/>
        <v>NO</v>
      </c>
      <c r="C53" s="45"/>
      <c r="D53" s="64">
        <v>0</v>
      </c>
      <c r="E53" s="259"/>
      <c r="F53" s="260"/>
      <c r="G53" s="260"/>
      <c r="H53" s="260"/>
      <c r="I53" s="98">
        <f t="shared" si="5"/>
        <v>0</v>
      </c>
    </row>
    <row r="54" spans="1:9" x14ac:dyDescent="0.3">
      <c r="A54" s="152" t="str">
        <f t="shared" si="4"/>
        <v>NO</v>
      </c>
      <c r="C54" s="45"/>
      <c r="D54" s="64">
        <v>0</v>
      </c>
      <c r="E54" s="259"/>
      <c r="F54" s="260"/>
      <c r="G54" s="260"/>
      <c r="H54" s="260"/>
      <c r="I54" s="98">
        <f t="shared" si="5"/>
        <v>0</v>
      </c>
    </row>
    <row r="55" spans="1:9" x14ac:dyDescent="0.3">
      <c r="A55" s="152" t="str">
        <f t="shared" si="4"/>
        <v>NO</v>
      </c>
      <c r="C55" s="45"/>
      <c r="D55" s="64">
        <v>0</v>
      </c>
      <c r="E55" s="259"/>
      <c r="F55" s="260"/>
      <c r="G55" s="260"/>
      <c r="H55" s="260"/>
      <c r="I55" s="98">
        <f t="shared" si="5"/>
        <v>0</v>
      </c>
    </row>
    <row r="56" spans="1:9" x14ac:dyDescent="0.3">
      <c r="A56" s="152" t="str">
        <f t="shared" si="4"/>
        <v>NO</v>
      </c>
      <c r="C56" s="47"/>
      <c r="D56" s="65">
        <v>0</v>
      </c>
      <c r="E56" s="273"/>
      <c r="F56" s="274"/>
      <c r="G56" s="274"/>
      <c r="H56" s="274"/>
      <c r="I56" s="98">
        <f t="shared" si="5"/>
        <v>0</v>
      </c>
    </row>
    <row r="57" spans="1:9" ht="15" thickBot="1" x14ac:dyDescent="0.35">
      <c r="A57" s="152" t="str">
        <f t="shared" si="4"/>
        <v>NO</v>
      </c>
      <c r="C57" s="150"/>
      <c r="D57" s="90">
        <v>0</v>
      </c>
      <c r="E57" s="275"/>
      <c r="F57" s="276"/>
      <c r="G57" s="276"/>
      <c r="H57" s="276"/>
      <c r="I57" s="99">
        <f t="shared" si="5"/>
        <v>0</v>
      </c>
    </row>
    <row r="58" spans="1:9" ht="16.8" thickTop="1" thickBot="1" x14ac:dyDescent="0.35">
      <c r="A58" s="152" t="str">
        <f t="shared" si="4"/>
        <v>NO</v>
      </c>
      <c r="C58" s="254" t="s">
        <v>64</v>
      </c>
      <c r="D58" s="255"/>
      <c r="E58" s="255"/>
      <c r="F58" s="255"/>
      <c r="G58" s="255"/>
      <c r="H58" s="256"/>
      <c r="I58" s="107">
        <f>SUM(I48:I57)</f>
        <v>0</v>
      </c>
    </row>
    <row r="59" spans="1:9" ht="18.600000000000001" thickBot="1" x14ac:dyDescent="0.35">
      <c r="A59" s="152" t="str">
        <f>A71</f>
        <v>NO</v>
      </c>
      <c r="C59" s="232" t="s">
        <v>100</v>
      </c>
      <c r="D59" s="233"/>
      <c r="E59" s="233"/>
      <c r="F59" s="233"/>
      <c r="G59" s="233"/>
      <c r="H59" s="233"/>
      <c r="I59" s="248"/>
    </row>
    <row r="60" spans="1:9" ht="15" thickBot="1" x14ac:dyDescent="0.35">
      <c r="A60" s="152" t="str">
        <f>A71</f>
        <v>NO</v>
      </c>
      <c r="C60" s="44" t="s">
        <v>109</v>
      </c>
      <c r="D60" s="70" t="s">
        <v>78</v>
      </c>
      <c r="E60" s="261" t="s">
        <v>79</v>
      </c>
      <c r="F60" s="262"/>
      <c r="G60" s="262"/>
      <c r="H60" s="262"/>
      <c r="I60" s="100"/>
    </row>
    <row r="61" spans="1:9" x14ac:dyDescent="0.3">
      <c r="A61" s="152" t="str">
        <f t="shared" si="4"/>
        <v>NO</v>
      </c>
      <c r="C61" s="3"/>
      <c r="D61" s="66">
        <v>0</v>
      </c>
      <c r="E61" s="263"/>
      <c r="F61" s="264"/>
      <c r="G61" s="264"/>
      <c r="H61" s="264"/>
      <c r="I61" s="96">
        <f>D61</f>
        <v>0</v>
      </c>
    </row>
    <row r="62" spans="1:9" x14ac:dyDescent="0.3">
      <c r="A62" s="152" t="str">
        <f t="shared" si="4"/>
        <v>NO</v>
      </c>
      <c r="C62" s="4"/>
      <c r="D62" s="67">
        <v>0</v>
      </c>
      <c r="E62" s="259"/>
      <c r="F62" s="260"/>
      <c r="G62" s="260"/>
      <c r="H62" s="260"/>
      <c r="I62" s="96">
        <f t="shared" ref="I62:I70" si="6">D62</f>
        <v>0</v>
      </c>
    </row>
    <row r="63" spans="1:9" x14ac:dyDescent="0.3">
      <c r="A63" s="152" t="str">
        <f t="shared" si="4"/>
        <v>NO</v>
      </c>
      <c r="C63" s="45"/>
      <c r="D63" s="68">
        <v>0</v>
      </c>
      <c r="E63" s="259"/>
      <c r="F63" s="260"/>
      <c r="G63" s="260"/>
      <c r="H63" s="260"/>
      <c r="I63" s="98">
        <f t="shared" si="6"/>
        <v>0</v>
      </c>
    </row>
    <row r="64" spans="1:9" x14ac:dyDescent="0.3">
      <c r="A64" s="152" t="str">
        <f t="shared" si="4"/>
        <v>NO</v>
      </c>
      <c r="C64" s="3"/>
      <c r="D64" s="66">
        <v>0</v>
      </c>
      <c r="E64" s="259"/>
      <c r="F64" s="260"/>
      <c r="G64" s="260"/>
      <c r="H64" s="260"/>
      <c r="I64" s="96">
        <f t="shared" si="6"/>
        <v>0</v>
      </c>
    </row>
    <row r="65" spans="1:9" x14ac:dyDescent="0.3">
      <c r="A65" s="152" t="str">
        <f t="shared" si="4"/>
        <v>NO</v>
      </c>
      <c r="C65" s="45"/>
      <c r="D65" s="64">
        <v>0</v>
      </c>
      <c r="E65" s="259"/>
      <c r="F65" s="260"/>
      <c r="G65" s="260"/>
      <c r="H65" s="260"/>
      <c r="I65" s="98">
        <f t="shared" si="6"/>
        <v>0</v>
      </c>
    </row>
    <row r="66" spans="1:9" x14ac:dyDescent="0.3">
      <c r="A66" s="152" t="str">
        <f t="shared" si="4"/>
        <v>NO</v>
      </c>
      <c r="C66" s="45"/>
      <c r="D66" s="64">
        <v>0</v>
      </c>
      <c r="E66" s="259"/>
      <c r="F66" s="260"/>
      <c r="G66" s="260"/>
      <c r="H66" s="260"/>
      <c r="I66" s="98">
        <f t="shared" si="6"/>
        <v>0</v>
      </c>
    </row>
    <row r="67" spans="1:9" x14ac:dyDescent="0.3">
      <c r="A67" s="152" t="str">
        <f t="shared" si="4"/>
        <v>NO</v>
      </c>
      <c r="C67" s="45"/>
      <c r="D67" s="64">
        <v>0</v>
      </c>
      <c r="E67" s="259"/>
      <c r="F67" s="260"/>
      <c r="G67" s="260"/>
      <c r="H67" s="260"/>
      <c r="I67" s="98">
        <f t="shared" si="6"/>
        <v>0</v>
      </c>
    </row>
    <row r="68" spans="1:9" x14ac:dyDescent="0.3">
      <c r="A68" s="152" t="str">
        <f t="shared" si="4"/>
        <v>NO</v>
      </c>
      <c r="C68" s="45"/>
      <c r="D68" s="64">
        <v>0</v>
      </c>
      <c r="E68" s="259"/>
      <c r="F68" s="260"/>
      <c r="G68" s="260"/>
      <c r="H68" s="260"/>
      <c r="I68" s="98">
        <f t="shared" si="6"/>
        <v>0</v>
      </c>
    </row>
    <row r="69" spans="1:9" x14ac:dyDescent="0.3">
      <c r="A69" s="152" t="str">
        <f t="shared" si="4"/>
        <v>NO</v>
      </c>
      <c r="C69" s="47"/>
      <c r="D69" s="65">
        <v>0</v>
      </c>
      <c r="E69" s="273"/>
      <c r="F69" s="274"/>
      <c r="G69" s="274"/>
      <c r="H69" s="274"/>
      <c r="I69" s="98">
        <f t="shared" si="6"/>
        <v>0</v>
      </c>
    </row>
    <row r="70" spans="1:9" ht="15" thickBot="1" x14ac:dyDescent="0.35">
      <c r="A70" s="152" t="str">
        <f t="shared" si="4"/>
        <v>NO</v>
      </c>
      <c r="C70" s="150"/>
      <c r="D70" s="90">
        <v>0</v>
      </c>
      <c r="E70" s="275"/>
      <c r="F70" s="276"/>
      <c r="G70" s="276"/>
      <c r="H70" s="276"/>
      <c r="I70" s="99">
        <f t="shared" si="6"/>
        <v>0</v>
      </c>
    </row>
    <row r="71" spans="1:9" ht="16.2" thickTop="1" x14ac:dyDescent="0.3">
      <c r="A71" s="152" t="str">
        <f t="shared" si="4"/>
        <v>NO</v>
      </c>
      <c r="C71" s="254" t="s">
        <v>101</v>
      </c>
      <c r="D71" s="255"/>
      <c r="E71" s="255"/>
      <c r="F71" s="255"/>
      <c r="G71" s="255"/>
      <c r="H71" s="256"/>
      <c r="I71" s="107">
        <f>SUM(I61:I70)</f>
        <v>0</v>
      </c>
    </row>
    <row r="72" spans="1:9" ht="16.2" thickBot="1" x14ac:dyDescent="0.35">
      <c r="A72" s="152" t="str">
        <f t="shared" si="4"/>
        <v>NO</v>
      </c>
      <c r="C72" s="257" t="s">
        <v>102</v>
      </c>
      <c r="D72" s="258"/>
      <c r="E72" s="258"/>
      <c r="F72" s="258"/>
      <c r="G72" s="258"/>
      <c r="H72" s="258"/>
      <c r="I72" s="108">
        <f>SUM(I71,I58,I46)</f>
        <v>0</v>
      </c>
    </row>
    <row r="73" spans="1:9" ht="18.600000000000001" thickBot="1" x14ac:dyDescent="0.35">
      <c r="A73" s="152"/>
      <c r="C73" s="232" t="s">
        <v>103</v>
      </c>
      <c r="D73" s="233"/>
      <c r="E73" s="233"/>
      <c r="F73" s="233"/>
      <c r="G73" s="233"/>
      <c r="H73" s="233"/>
      <c r="I73" s="248"/>
    </row>
    <row r="74" spans="1:9" x14ac:dyDescent="0.3">
      <c r="A74" s="152"/>
      <c r="C74" s="279" t="str">
        <f>IF('!!COMPLETE FIRST!!'!F5=KEY!G2,KEY!G39,IF('!!COMPLETE FIRST!!'!F5=KEY!G3,KEY!G41,IF('!!COMPLETE FIRST!!'!F5=KEY!G4,KEY!G40,IF('!!COMPLETE FIRST!!'!F5=KEY!G5,KEY!G42,""))))</f>
        <v/>
      </c>
      <c r="D74" s="280"/>
      <c r="E74" s="280"/>
      <c r="F74" s="280"/>
      <c r="G74" s="280"/>
      <c r="H74" s="280"/>
      <c r="I74" s="281"/>
    </row>
    <row r="75" spans="1:9" x14ac:dyDescent="0.3">
      <c r="A75" s="152"/>
      <c r="C75" s="282"/>
      <c r="D75" s="283"/>
      <c r="E75" s="283"/>
      <c r="F75" s="283"/>
      <c r="G75" s="283"/>
      <c r="H75" s="283"/>
      <c r="I75" s="284"/>
    </row>
    <row r="76" spans="1:9" x14ac:dyDescent="0.3">
      <c r="A76" s="152"/>
      <c r="C76" s="282"/>
      <c r="D76" s="283"/>
      <c r="E76" s="283"/>
      <c r="F76" s="283"/>
      <c r="G76" s="283"/>
      <c r="H76" s="283"/>
      <c r="I76" s="284"/>
    </row>
    <row r="77" spans="1:9" ht="15" thickBot="1" x14ac:dyDescent="0.35">
      <c r="A77" s="152"/>
      <c r="C77" s="285"/>
      <c r="D77" s="286"/>
      <c r="E77" s="286"/>
      <c r="F77" s="286"/>
      <c r="G77" s="286"/>
      <c r="H77" s="286"/>
      <c r="I77" s="287"/>
    </row>
    <row r="78" spans="1:9" ht="15" thickBot="1" x14ac:dyDescent="0.35">
      <c r="A78" s="152" t="str">
        <f>IF(I84&gt;0,"YES","NO")</f>
        <v>NO</v>
      </c>
      <c r="C78" s="42" t="s">
        <v>111</v>
      </c>
      <c r="D78" s="43" t="s">
        <v>46</v>
      </c>
      <c r="E78" s="43" t="s">
        <v>44</v>
      </c>
      <c r="F78" s="43" t="s">
        <v>67</v>
      </c>
      <c r="G78" s="43" t="s">
        <v>68</v>
      </c>
      <c r="H78" s="93" t="s">
        <v>43</v>
      </c>
      <c r="I78" s="109" t="s">
        <v>1</v>
      </c>
    </row>
    <row r="79" spans="1:9" x14ac:dyDescent="0.3">
      <c r="A79" s="152" t="str">
        <f t="shared" ref="A79:A84" si="7">IF(I79&gt;0,"YES","NO")</f>
        <v>NO</v>
      </c>
      <c r="C79" s="1"/>
      <c r="D79" s="2"/>
      <c r="E79" s="22"/>
      <c r="F79" s="25"/>
      <c r="G79" s="62"/>
      <c r="H79" s="27"/>
      <c r="I79" s="96">
        <f>ROUND((IFERROR(((E79/12)*G79)*H79,0)),2)</f>
        <v>0</v>
      </c>
    </row>
    <row r="80" spans="1:9" x14ac:dyDescent="0.3">
      <c r="A80" s="152" t="str">
        <f t="shared" si="7"/>
        <v>NO</v>
      </c>
      <c r="C80" s="1"/>
      <c r="D80" s="2"/>
      <c r="E80" s="22"/>
      <c r="F80" s="72"/>
      <c r="G80" s="71"/>
      <c r="H80" s="27"/>
      <c r="I80" s="96">
        <f>ROUND((IFERROR(((E80/12)*G80)*H80,0)),2)</f>
        <v>0</v>
      </c>
    </row>
    <row r="81" spans="1:9" x14ac:dyDescent="0.3">
      <c r="A81" s="152" t="str">
        <f t="shared" si="7"/>
        <v>NO</v>
      </c>
      <c r="C81" s="1"/>
      <c r="D81" s="2"/>
      <c r="E81" s="22"/>
      <c r="F81" s="72"/>
      <c r="G81" s="71"/>
      <c r="H81" s="27"/>
      <c r="I81" s="96">
        <f>ROUND((IFERROR(((E81/12)*G81)*H81,0)),2)</f>
        <v>0</v>
      </c>
    </row>
    <row r="82" spans="1:9" x14ac:dyDescent="0.3">
      <c r="A82" s="152" t="str">
        <f t="shared" si="7"/>
        <v>NO</v>
      </c>
      <c r="C82" s="1"/>
      <c r="D82" s="2"/>
      <c r="E82" s="22"/>
      <c r="F82" s="72"/>
      <c r="G82" s="71"/>
      <c r="H82" s="27"/>
      <c r="I82" s="96">
        <f>ROUND((IFERROR(((E82/12)*G82)*H82,0)),2)</f>
        <v>0</v>
      </c>
    </row>
    <row r="83" spans="1:9" ht="15" thickBot="1" x14ac:dyDescent="0.35">
      <c r="A83" s="152" t="str">
        <f t="shared" si="7"/>
        <v>NO</v>
      </c>
      <c r="C83" s="1"/>
      <c r="D83" s="2"/>
      <c r="E83" s="22"/>
      <c r="F83" s="72"/>
      <c r="G83" s="71"/>
      <c r="H83" s="27"/>
      <c r="I83" s="96">
        <f>ROUND((IFERROR(((E83/12)*G83)*H83,0)),2)</f>
        <v>0</v>
      </c>
    </row>
    <row r="84" spans="1:9" ht="16.8" thickTop="1" thickBot="1" x14ac:dyDescent="0.35">
      <c r="A84" s="152" t="str">
        <f t="shared" si="7"/>
        <v>NO</v>
      </c>
      <c r="C84" s="251" t="s">
        <v>90</v>
      </c>
      <c r="D84" s="252"/>
      <c r="E84" s="252"/>
      <c r="F84" s="252"/>
      <c r="G84" s="252"/>
      <c r="H84" s="253"/>
      <c r="I84" s="172">
        <f>SUM(I79:I83)</f>
        <v>0</v>
      </c>
    </row>
    <row r="85" spans="1:9" ht="15" thickBot="1" x14ac:dyDescent="0.35">
      <c r="A85" s="152" t="str">
        <f>IF(I91&gt;0,"YES","NO")</f>
        <v>NO</v>
      </c>
      <c r="C85" s="42" t="s">
        <v>111</v>
      </c>
      <c r="D85" s="43" t="s">
        <v>46</v>
      </c>
      <c r="E85" s="43" t="str">
        <f>IF('!!COMPLETE FIRST!!'!$E$11="YES","","100% Annual Fringe Cost")</f>
        <v>100% Annual Fringe Cost</v>
      </c>
      <c r="F85" s="43"/>
      <c r="G85" s="43" t="str">
        <f>IF('!!COMPLETE FIRST!!'!$E$11="YES","Fringe Rate %","")</f>
        <v/>
      </c>
      <c r="H85" s="93"/>
      <c r="I85" s="95" t="s">
        <v>1</v>
      </c>
    </row>
    <row r="86" spans="1:9" x14ac:dyDescent="0.3">
      <c r="A86" s="152" t="str">
        <f t="shared" ref="A86:A91" si="8">IF(I86&gt;0,"YES","NO")</f>
        <v>NO</v>
      </c>
      <c r="C86" s="191" t="str">
        <f t="shared" ref="C86:D90" si="9">IF(C79="","",C79)</f>
        <v/>
      </c>
      <c r="D86" s="192" t="str">
        <f t="shared" si="9"/>
        <v/>
      </c>
      <c r="E86" s="22"/>
      <c r="F86" s="84"/>
      <c r="G86" s="62"/>
      <c r="H86" s="85"/>
      <c r="I86" s="96">
        <f>IFERROR(ROUND(IF('!!COMPLETE FIRST!!'!$E$11="yes",(I79*G86),((E86/12)*G79)*H79),2),0)</f>
        <v>0</v>
      </c>
    </row>
    <row r="87" spans="1:9" x14ac:dyDescent="0.3">
      <c r="A87" s="152" t="str">
        <f t="shared" si="8"/>
        <v>NO</v>
      </c>
      <c r="C87" s="83" t="str">
        <f t="shared" si="9"/>
        <v/>
      </c>
      <c r="D87" s="193" t="str">
        <f t="shared" si="9"/>
        <v/>
      </c>
      <c r="E87" s="22"/>
      <c r="F87" s="84"/>
      <c r="G87" s="62"/>
      <c r="H87" s="85"/>
      <c r="I87" s="96">
        <f>IFERROR(ROUND(IF('!!COMPLETE FIRST!!'!$E$11="yes",(I80*G87),((E87/12)*G80)*H80),2),0)</f>
        <v>0</v>
      </c>
    </row>
    <row r="88" spans="1:9" x14ac:dyDescent="0.3">
      <c r="A88" s="152" t="str">
        <f t="shared" si="8"/>
        <v>NO</v>
      </c>
      <c r="C88" s="83" t="str">
        <f t="shared" si="9"/>
        <v/>
      </c>
      <c r="D88" s="193" t="str">
        <f t="shared" si="9"/>
        <v/>
      </c>
      <c r="E88" s="22"/>
      <c r="F88" s="84"/>
      <c r="G88" s="62"/>
      <c r="H88" s="85"/>
      <c r="I88" s="96">
        <f>IFERROR(ROUND(IF('!!COMPLETE FIRST!!'!$E$11="yes",(I81*G88),((E88/12)*G81)*H81),2),0)</f>
        <v>0</v>
      </c>
    </row>
    <row r="89" spans="1:9" x14ac:dyDescent="0.3">
      <c r="A89" s="152" t="str">
        <f t="shared" si="8"/>
        <v>NO</v>
      </c>
      <c r="C89" s="83" t="str">
        <f t="shared" si="9"/>
        <v/>
      </c>
      <c r="D89" s="193" t="str">
        <f t="shared" si="9"/>
        <v/>
      </c>
      <c r="E89" s="22"/>
      <c r="F89" s="84"/>
      <c r="G89" s="62"/>
      <c r="H89" s="85"/>
      <c r="I89" s="96">
        <f>IFERROR(ROUND(IF('!!COMPLETE FIRST!!'!$E$11="yes",(I82*G89),((E89/12)*G82)*H82),2),0)</f>
        <v>0</v>
      </c>
    </row>
    <row r="90" spans="1:9" ht="15" thickBot="1" x14ac:dyDescent="0.35">
      <c r="A90" s="152" t="str">
        <f t="shared" si="8"/>
        <v>NO</v>
      </c>
      <c r="C90" s="194" t="str">
        <f t="shared" si="9"/>
        <v/>
      </c>
      <c r="D90" s="195" t="str">
        <f t="shared" si="9"/>
        <v/>
      </c>
      <c r="E90" s="22"/>
      <c r="F90" s="84"/>
      <c r="G90" s="62"/>
      <c r="H90" s="85"/>
      <c r="I90" s="96">
        <f>IFERROR(ROUND(IF('!!COMPLETE FIRST!!'!$E$11="yes",(I83*G90),((E90/12)*G83)*H83),2),0)</f>
        <v>0</v>
      </c>
    </row>
    <row r="91" spans="1:9" ht="16.8" thickTop="1" thickBot="1" x14ac:dyDescent="0.35">
      <c r="A91" s="152" t="str">
        <f t="shared" si="8"/>
        <v>NO</v>
      </c>
      <c r="C91" s="251" t="s">
        <v>91</v>
      </c>
      <c r="D91" s="252"/>
      <c r="E91" s="252"/>
      <c r="F91" s="252"/>
      <c r="G91" s="252"/>
      <c r="H91" s="253"/>
      <c r="I91" s="172">
        <f>SUM(I86:I90)</f>
        <v>0</v>
      </c>
    </row>
    <row r="92" spans="1:9" ht="15" thickBot="1" x14ac:dyDescent="0.35">
      <c r="A92" s="152" t="str">
        <f>IF(I104&gt;0,"YES","NO")</f>
        <v>NO</v>
      </c>
      <c r="C92" s="42" t="s">
        <v>62</v>
      </c>
      <c r="D92" s="43" t="s">
        <v>78</v>
      </c>
      <c r="E92" s="277" t="s">
        <v>82</v>
      </c>
      <c r="F92" s="278"/>
      <c r="G92" s="278"/>
      <c r="H92" s="278"/>
      <c r="I92" s="109"/>
    </row>
    <row r="93" spans="1:9" x14ac:dyDescent="0.3">
      <c r="A93" s="152" t="str">
        <f t="shared" ref="A93:A105" si="10">IF(I93&gt;0,"YES","NO")</f>
        <v>NO</v>
      </c>
      <c r="C93" s="1"/>
      <c r="D93" s="74">
        <v>0</v>
      </c>
      <c r="E93" s="290"/>
      <c r="F93" s="291"/>
      <c r="G93" s="291"/>
      <c r="H93" s="291"/>
      <c r="I93" s="96">
        <f>D93</f>
        <v>0</v>
      </c>
    </row>
    <row r="94" spans="1:9" x14ac:dyDescent="0.3">
      <c r="A94" s="152" t="str">
        <f t="shared" si="10"/>
        <v>NO</v>
      </c>
      <c r="C94" s="1"/>
      <c r="D94" s="74">
        <v>0</v>
      </c>
      <c r="E94" s="288"/>
      <c r="F94" s="289"/>
      <c r="G94" s="289"/>
      <c r="H94" s="289"/>
      <c r="I94" s="96">
        <f t="shared" ref="I94:I102" si="11">D94</f>
        <v>0</v>
      </c>
    </row>
    <row r="95" spans="1:9" x14ac:dyDescent="0.3">
      <c r="A95" s="152" t="str">
        <f t="shared" si="10"/>
        <v>NO</v>
      </c>
      <c r="C95" s="1"/>
      <c r="D95" s="74">
        <v>0</v>
      </c>
      <c r="E95" s="288"/>
      <c r="F95" s="289"/>
      <c r="G95" s="289"/>
      <c r="H95" s="289"/>
      <c r="I95" s="96">
        <f t="shared" si="11"/>
        <v>0</v>
      </c>
    </row>
    <row r="96" spans="1:9" x14ac:dyDescent="0.3">
      <c r="A96" s="152" t="str">
        <f t="shared" si="10"/>
        <v>NO</v>
      </c>
      <c r="C96" s="1"/>
      <c r="D96" s="74">
        <v>0</v>
      </c>
      <c r="E96" s="288"/>
      <c r="F96" s="289"/>
      <c r="G96" s="289"/>
      <c r="H96" s="289"/>
      <c r="I96" s="96">
        <f t="shared" si="11"/>
        <v>0</v>
      </c>
    </row>
    <row r="97" spans="1:12" x14ac:dyDescent="0.3">
      <c r="A97" s="152" t="str">
        <f t="shared" si="10"/>
        <v>NO</v>
      </c>
      <c r="C97" s="1"/>
      <c r="D97" s="74">
        <v>0</v>
      </c>
      <c r="E97" s="288"/>
      <c r="F97" s="289"/>
      <c r="G97" s="289"/>
      <c r="H97" s="289"/>
      <c r="I97" s="96">
        <f t="shared" si="11"/>
        <v>0</v>
      </c>
    </row>
    <row r="98" spans="1:12" x14ac:dyDescent="0.3">
      <c r="A98" s="152" t="str">
        <f t="shared" si="10"/>
        <v>NO</v>
      </c>
      <c r="C98" s="1"/>
      <c r="D98" s="74">
        <v>0</v>
      </c>
      <c r="E98" s="288"/>
      <c r="F98" s="289"/>
      <c r="G98" s="289"/>
      <c r="H98" s="289"/>
      <c r="I98" s="96">
        <f t="shared" si="11"/>
        <v>0</v>
      </c>
    </row>
    <row r="99" spans="1:12" x14ac:dyDescent="0.3">
      <c r="A99" s="152" t="str">
        <f t="shared" si="10"/>
        <v>NO</v>
      </c>
      <c r="C99" s="1"/>
      <c r="D99" s="74">
        <v>0</v>
      </c>
      <c r="E99" s="288"/>
      <c r="F99" s="289"/>
      <c r="G99" s="289"/>
      <c r="H99" s="289"/>
      <c r="I99" s="96">
        <f t="shared" si="11"/>
        <v>0</v>
      </c>
    </row>
    <row r="100" spans="1:12" x14ac:dyDescent="0.3">
      <c r="A100" s="152" t="str">
        <f t="shared" si="10"/>
        <v>NO</v>
      </c>
      <c r="C100" s="1"/>
      <c r="D100" s="74">
        <v>0</v>
      </c>
      <c r="E100" s="288"/>
      <c r="F100" s="289"/>
      <c r="G100" s="289"/>
      <c r="H100" s="289"/>
      <c r="I100" s="96">
        <f t="shared" si="11"/>
        <v>0</v>
      </c>
    </row>
    <row r="101" spans="1:12" x14ac:dyDescent="0.3">
      <c r="A101" s="152" t="str">
        <f t="shared" si="10"/>
        <v>NO</v>
      </c>
      <c r="C101" s="46"/>
      <c r="D101" s="75">
        <v>0</v>
      </c>
      <c r="E101" s="288"/>
      <c r="F101" s="289"/>
      <c r="G101" s="289"/>
      <c r="H101" s="289"/>
      <c r="I101" s="96">
        <f t="shared" si="11"/>
        <v>0</v>
      </c>
    </row>
    <row r="102" spans="1:12" ht="15" thickBot="1" x14ac:dyDescent="0.35">
      <c r="A102" s="152" t="str">
        <f t="shared" si="10"/>
        <v>NO</v>
      </c>
      <c r="C102" s="1"/>
      <c r="D102" s="74">
        <v>0</v>
      </c>
      <c r="E102" s="288"/>
      <c r="F102" s="289"/>
      <c r="G102" s="289"/>
      <c r="H102" s="289"/>
      <c r="I102" s="96">
        <f t="shared" si="11"/>
        <v>0</v>
      </c>
    </row>
    <row r="103" spans="1:12" ht="15" thickBot="1" x14ac:dyDescent="0.35">
      <c r="A103" s="152" t="str">
        <f t="shared" si="10"/>
        <v>NO</v>
      </c>
      <c r="C103" s="203" t="s">
        <v>112</v>
      </c>
      <c r="D103" s="204"/>
      <c r="E103" s="245" t="s">
        <v>113</v>
      </c>
      <c r="F103" s="246"/>
      <c r="G103" s="246"/>
      <c r="H103" s="247"/>
      <c r="I103" s="205">
        <f>D103*(I46+I58)</f>
        <v>0</v>
      </c>
    </row>
    <row r="104" spans="1:12" ht="16.8" thickTop="1" thickBot="1" x14ac:dyDescent="0.35">
      <c r="A104" s="152" t="str">
        <f t="shared" si="10"/>
        <v>NO</v>
      </c>
      <c r="C104" s="251" t="s">
        <v>92</v>
      </c>
      <c r="D104" s="252"/>
      <c r="E104" s="252"/>
      <c r="F104" s="252"/>
      <c r="G104" s="252"/>
      <c r="H104" s="253"/>
      <c r="I104" s="172">
        <f>SUM(I93:I103)</f>
        <v>0</v>
      </c>
    </row>
    <row r="105" spans="1:12" ht="15.6" x14ac:dyDescent="0.3">
      <c r="A105" s="152" t="str">
        <f t="shared" si="10"/>
        <v>YES</v>
      </c>
      <c r="C105" s="238" t="str">
        <f>IF('!!COMPLETE FIRST!!'!$F$5=KEY!G3,"Cost Allocation Subtotal","")</f>
        <v/>
      </c>
      <c r="D105" s="239"/>
      <c r="E105" s="239"/>
      <c r="F105" s="239"/>
      <c r="G105" s="239"/>
      <c r="H105" s="240"/>
      <c r="I105" s="110" t="str">
        <f>IF('!!COMPLETE FIRST!!'!F5=KEY!G3,SUM(I84,I91,I104),IF('!!COMPLETE FIRST!!'!F5=KEY!G6,SUM(I84,I91,I104),""))</f>
        <v/>
      </c>
    </row>
    <row r="106" spans="1:12" ht="15.6" x14ac:dyDescent="0.3">
      <c r="A106" s="152"/>
      <c r="C106" s="265" t="str">
        <f>IF('!!COMPLETE FIRST!!'!$F$5=KEY!G2,"Negotiated Indirect Cost Rate","")</f>
        <v/>
      </c>
      <c r="D106" s="266"/>
      <c r="E106" s="266"/>
      <c r="F106" s="266"/>
      <c r="G106" s="266"/>
      <c r="H106" s="269"/>
      <c r="I106" s="111" t="str">
        <f>IF('!!COMPLETE FIRST!!'!F5=KEY!G2,IF('!!COMPLETE FIRST!!'!$E$7&gt;=0.1,($I$72-$I$71)*0.1,($I$72-$I$71)*'!!COMPLETE FIRST!!'!$E$7),"")</f>
        <v/>
      </c>
    </row>
    <row r="107" spans="1:12" ht="15.6" x14ac:dyDescent="0.3">
      <c r="A107" s="152"/>
      <c r="C107" s="265" t="str">
        <f>IF('!!COMPLETE FIRST!!'!F5=KEY!G4,"10% De Minimis Rate","")</f>
        <v/>
      </c>
      <c r="D107" s="266"/>
      <c r="E107" s="266"/>
      <c r="F107" s="266"/>
      <c r="G107" s="266"/>
      <c r="H107" s="269"/>
      <c r="I107" s="111" t="str">
        <f>IF('!!COMPLETE FIRST!!'!$F$5=KEY!$G$4,(SUM(I72-I71)*0.1),"")</f>
        <v/>
      </c>
      <c r="L107" s="124"/>
    </row>
    <row r="108" spans="1:12" ht="16.2" thickBot="1" x14ac:dyDescent="0.35">
      <c r="A108" s="152"/>
      <c r="C108" s="265" t="s">
        <v>65</v>
      </c>
      <c r="D108" s="266"/>
      <c r="E108" s="266"/>
      <c r="F108" s="266"/>
      <c r="G108" s="266"/>
      <c r="H108" s="266"/>
      <c r="I108" s="103">
        <f>SUM(I105:I107)</f>
        <v>0</v>
      </c>
    </row>
    <row r="109" spans="1:12" ht="18.600000000000001" thickBot="1" x14ac:dyDescent="0.35">
      <c r="A109" s="152"/>
      <c r="C109" s="267" t="s">
        <v>66</v>
      </c>
      <c r="D109" s="268"/>
      <c r="E109" s="268"/>
      <c r="F109" s="268"/>
      <c r="G109" s="268"/>
      <c r="H109" s="268"/>
      <c r="I109" s="112">
        <f>I108+I72</f>
        <v>0</v>
      </c>
    </row>
    <row r="110" spans="1:12" ht="15" thickBot="1" x14ac:dyDescent="0.35">
      <c r="A110" s="152"/>
      <c r="C110" s="133"/>
      <c r="D110" s="133"/>
      <c r="E110" s="133"/>
      <c r="F110" s="133"/>
      <c r="G110" s="133"/>
      <c r="H110" s="113"/>
      <c r="I110" s="146"/>
    </row>
    <row r="111" spans="1:12" ht="15" thickBot="1" x14ac:dyDescent="0.35">
      <c r="A111" s="152"/>
      <c r="C111" s="134"/>
      <c r="D111" s="135"/>
      <c r="E111" s="134"/>
      <c r="F111" s="136"/>
      <c r="G111" s="137"/>
      <c r="H111" s="138" t="s">
        <v>83</v>
      </c>
      <c r="I111" s="131">
        <f>IFERROR(I108/I72,0)</f>
        <v>0</v>
      </c>
    </row>
    <row r="112" spans="1:12" x14ac:dyDescent="0.3">
      <c r="A112" s="152"/>
      <c r="C112" s="114"/>
      <c r="D112" s="114"/>
      <c r="E112" s="114"/>
      <c r="F112" s="114"/>
      <c r="G112" s="114"/>
      <c r="H112" s="114"/>
      <c r="I112" s="114"/>
      <c r="J112" s="114"/>
    </row>
    <row r="113" spans="1:15" x14ac:dyDescent="0.3">
      <c r="A113" s="152"/>
      <c r="C113" s="123"/>
      <c r="D113" s="270" t="s">
        <v>15</v>
      </c>
      <c r="E113" s="271"/>
      <c r="F113" s="271"/>
      <c r="G113" s="271"/>
      <c r="H113" s="272"/>
      <c r="I113" s="139"/>
      <c r="J113" s="114"/>
    </row>
    <row r="114" spans="1:15" x14ac:dyDescent="0.3">
      <c r="A114" s="152"/>
      <c r="C114" s="123"/>
      <c r="D114" s="270" t="s">
        <v>13</v>
      </c>
      <c r="E114" s="271"/>
      <c r="F114" s="271"/>
      <c r="G114" s="271"/>
      <c r="H114" s="272"/>
      <c r="I114" s="139"/>
      <c r="J114" s="114"/>
    </row>
    <row r="115" spans="1:15" x14ac:dyDescent="0.3">
      <c r="A115" s="152"/>
      <c r="C115" s="123"/>
      <c r="D115" s="270" t="s">
        <v>14</v>
      </c>
      <c r="E115" s="271"/>
      <c r="F115" s="271"/>
      <c r="G115" s="271"/>
      <c r="H115" s="272"/>
      <c r="I115" s="139"/>
      <c r="J115" s="114"/>
    </row>
    <row r="116" spans="1:15" x14ac:dyDescent="0.3">
      <c r="A116" s="152"/>
    </row>
    <row r="117" spans="1:15" ht="15" thickBot="1" x14ac:dyDescent="0.35">
      <c r="A117" s="152"/>
    </row>
    <row r="118" spans="1:15" ht="18.600000000000001" thickBot="1" x14ac:dyDescent="0.35">
      <c r="A118" s="152" t="str">
        <f>A119</f>
        <v>NO</v>
      </c>
      <c r="C118" s="144" t="s">
        <v>84</v>
      </c>
      <c r="D118" s="232" t="s">
        <v>85</v>
      </c>
      <c r="E118" s="233"/>
      <c r="F118" s="233"/>
      <c r="G118" s="233"/>
      <c r="H118" s="233"/>
      <c r="I118" s="143"/>
    </row>
    <row r="119" spans="1:15" x14ac:dyDescent="0.3">
      <c r="A119" s="152" t="str">
        <f>IF(C119=0,"NO","YES")</f>
        <v>NO</v>
      </c>
      <c r="C119" s="73"/>
      <c r="D119" s="234"/>
      <c r="E119" s="235"/>
      <c r="F119" s="235"/>
      <c r="G119" s="235"/>
      <c r="H119" s="236"/>
      <c r="I119" s="115"/>
    </row>
    <row r="120" spans="1:15" x14ac:dyDescent="0.3">
      <c r="A120" s="152" t="str">
        <f>A119</f>
        <v>NO</v>
      </c>
      <c r="C120" s="116"/>
      <c r="D120" s="226"/>
      <c r="E120" s="227"/>
      <c r="F120" s="227"/>
      <c r="G120" s="227"/>
      <c r="H120" s="228"/>
      <c r="I120" s="115"/>
      <c r="O120" s="145"/>
    </row>
    <row r="121" spans="1:15" x14ac:dyDescent="0.3">
      <c r="A121" s="152" t="str">
        <f t="shared" ref="A121:A184" si="12">A120</f>
        <v>NO</v>
      </c>
      <c r="C121" s="116"/>
      <c r="D121" s="229"/>
      <c r="E121" s="230"/>
      <c r="F121" s="230"/>
      <c r="G121" s="230"/>
      <c r="H121" s="231"/>
      <c r="I121" s="115"/>
    </row>
    <row r="122" spans="1:15" x14ac:dyDescent="0.3">
      <c r="A122" s="152" t="str">
        <f t="shared" si="12"/>
        <v>NO</v>
      </c>
      <c r="C122" s="117"/>
      <c r="D122" s="118"/>
      <c r="E122" s="118"/>
      <c r="F122" s="118"/>
      <c r="G122" s="118"/>
      <c r="H122" s="118"/>
      <c r="I122" s="119"/>
    </row>
    <row r="123" spans="1:15" x14ac:dyDescent="0.3">
      <c r="A123" s="152" t="str">
        <f>IF(C123=0,"NO","YES")</f>
        <v>NO</v>
      </c>
      <c r="C123" s="73"/>
      <c r="D123" s="223"/>
      <c r="E123" s="224"/>
      <c r="F123" s="224"/>
      <c r="G123" s="224"/>
      <c r="H123" s="225"/>
      <c r="I123" s="115"/>
    </row>
    <row r="124" spans="1:15" x14ac:dyDescent="0.3">
      <c r="A124" s="152" t="str">
        <f t="shared" si="12"/>
        <v>NO</v>
      </c>
      <c r="C124" s="116"/>
      <c r="D124" s="226"/>
      <c r="E124" s="227"/>
      <c r="F124" s="227"/>
      <c r="G124" s="227"/>
      <c r="H124" s="228"/>
      <c r="I124" s="115"/>
    </row>
    <row r="125" spans="1:15" x14ac:dyDescent="0.3">
      <c r="A125" s="152" t="str">
        <f t="shared" si="12"/>
        <v>NO</v>
      </c>
      <c r="C125" s="116"/>
      <c r="D125" s="229"/>
      <c r="E125" s="230"/>
      <c r="F125" s="230"/>
      <c r="G125" s="230"/>
      <c r="H125" s="231"/>
      <c r="I125" s="115"/>
    </row>
    <row r="126" spans="1:15" x14ac:dyDescent="0.3">
      <c r="A126" s="152" t="str">
        <f t="shared" si="12"/>
        <v>NO</v>
      </c>
      <c r="C126" s="117"/>
      <c r="D126" s="118"/>
      <c r="E126" s="118"/>
      <c r="F126" s="118"/>
      <c r="G126" s="118"/>
      <c r="H126" s="118"/>
      <c r="I126" s="119"/>
    </row>
    <row r="127" spans="1:15" x14ac:dyDescent="0.3">
      <c r="A127" s="152" t="str">
        <f>IF(C127=0,"NO","YES")</f>
        <v>NO</v>
      </c>
      <c r="C127" s="73"/>
      <c r="D127" s="223"/>
      <c r="E127" s="224"/>
      <c r="F127" s="224"/>
      <c r="G127" s="224"/>
      <c r="H127" s="225"/>
      <c r="I127" s="115"/>
    </row>
    <row r="128" spans="1:15" x14ac:dyDescent="0.3">
      <c r="A128" s="152" t="str">
        <f t="shared" si="12"/>
        <v>NO</v>
      </c>
      <c r="C128" s="116"/>
      <c r="D128" s="226"/>
      <c r="E128" s="227"/>
      <c r="F128" s="227"/>
      <c r="G128" s="227"/>
      <c r="H128" s="228"/>
      <c r="I128" s="115"/>
    </row>
    <row r="129" spans="1:9" x14ac:dyDescent="0.3">
      <c r="A129" s="152" t="str">
        <f t="shared" si="12"/>
        <v>NO</v>
      </c>
      <c r="C129" s="116"/>
      <c r="D129" s="229"/>
      <c r="E129" s="230"/>
      <c r="F129" s="230"/>
      <c r="G129" s="230"/>
      <c r="H129" s="231"/>
      <c r="I129" s="115"/>
    </row>
    <row r="130" spans="1:9" x14ac:dyDescent="0.3">
      <c r="A130" s="152" t="str">
        <f t="shared" si="12"/>
        <v>NO</v>
      </c>
      <c r="C130" s="117"/>
      <c r="D130" s="118"/>
      <c r="E130" s="118"/>
      <c r="F130" s="118"/>
      <c r="G130" s="118"/>
      <c r="H130" s="118"/>
      <c r="I130" s="119"/>
    </row>
    <row r="131" spans="1:9" x14ac:dyDescent="0.3">
      <c r="A131" s="152" t="str">
        <f>IF(C131=0,"NO","YES")</f>
        <v>NO</v>
      </c>
      <c r="C131" s="73"/>
      <c r="D131" s="223"/>
      <c r="E131" s="224"/>
      <c r="F131" s="224"/>
      <c r="G131" s="224"/>
      <c r="H131" s="225"/>
      <c r="I131" s="115"/>
    </row>
    <row r="132" spans="1:9" x14ac:dyDescent="0.3">
      <c r="A132" s="152" t="str">
        <f t="shared" si="12"/>
        <v>NO</v>
      </c>
      <c r="C132" s="116"/>
      <c r="D132" s="226"/>
      <c r="E132" s="227"/>
      <c r="F132" s="227"/>
      <c r="G132" s="227"/>
      <c r="H132" s="228"/>
      <c r="I132" s="115"/>
    </row>
    <row r="133" spans="1:9" x14ac:dyDescent="0.3">
      <c r="A133" s="152" t="str">
        <f t="shared" si="12"/>
        <v>NO</v>
      </c>
      <c r="C133" s="116"/>
      <c r="D133" s="229"/>
      <c r="E133" s="230"/>
      <c r="F133" s="230"/>
      <c r="G133" s="230"/>
      <c r="H133" s="231"/>
      <c r="I133" s="115"/>
    </row>
    <row r="134" spans="1:9" x14ac:dyDescent="0.3">
      <c r="A134" s="152" t="str">
        <f t="shared" si="12"/>
        <v>NO</v>
      </c>
      <c r="C134" s="117"/>
      <c r="D134" s="118"/>
      <c r="E134" s="118"/>
      <c r="F134" s="118"/>
      <c r="G134" s="118"/>
      <c r="H134" s="118"/>
      <c r="I134" s="119"/>
    </row>
    <row r="135" spans="1:9" x14ac:dyDescent="0.3">
      <c r="A135" s="152" t="str">
        <f>IF(C135=0,"NO","YES")</f>
        <v>NO</v>
      </c>
      <c r="C135" s="73"/>
      <c r="D135" s="223"/>
      <c r="E135" s="224"/>
      <c r="F135" s="224"/>
      <c r="G135" s="224"/>
      <c r="H135" s="225"/>
      <c r="I135" s="115"/>
    </row>
    <row r="136" spans="1:9" x14ac:dyDescent="0.3">
      <c r="A136" s="152" t="str">
        <f t="shared" si="12"/>
        <v>NO</v>
      </c>
      <c r="C136" s="116"/>
      <c r="D136" s="226"/>
      <c r="E136" s="227"/>
      <c r="F136" s="227"/>
      <c r="G136" s="227"/>
      <c r="H136" s="228"/>
      <c r="I136" s="115"/>
    </row>
    <row r="137" spans="1:9" x14ac:dyDescent="0.3">
      <c r="A137" s="152" t="str">
        <f t="shared" si="12"/>
        <v>NO</v>
      </c>
      <c r="C137" s="116"/>
      <c r="D137" s="229"/>
      <c r="E137" s="230"/>
      <c r="F137" s="230"/>
      <c r="G137" s="230"/>
      <c r="H137" s="231"/>
      <c r="I137" s="115"/>
    </row>
    <row r="138" spans="1:9" x14ac:dyDescent="0.3">
      <c r="A138" s="152" t="str">
        <f t="shared" si="12"/>
        <v>NO</v>
      </c>
      <c r="C138" s="117"/>
      <c r="D138" s="118"/>
      <c r="E138" s="118"/>
      <c r="F138" s="118"/>
      <c r="G138" s="118"/>
      <c r="H138" s="118"/>
      <c r="I138" s="119"/>
    </row>
    <row r="139" spans="1:9" x14ac:dyDescent="0.3">
      <c r="A139" s="152" t="str">
        <f>IF(C139=0,"NO","YES")</f>
        <v>NO</v>
      </c>
      <c r="C139" s="73"/>
      <c r="D139" s="223"/>
      <c r="E139" s="224"/>
      <c r="F139" s="224"/>
      <c r="G139" s="224"/>
      <c r="H139" s="225"/>
      <c r="I139" s="115"/>
    </row>
    <row r="140" spans="1:9" x14ac:dyDescent="0.3">
      <c r="A140" s="152" t="str">
        <f t="shared" si="12"/>
        <v>NO</v>
      </c>
      <c r="C140" s="116"/>
      <c r="D140" s="226"/>
      <c r="E140" s="227"/>
      <c r="F140" s="227"/>
      <c r="G140" s="227"/>
      <c r="H140" s="228"/>
      <c r="I140" s="115"/>
    </row>
    <row r="141" spans="1:9" x14ac:dyDescent="0.3">
      <c r="A141" s="152" t="str">
        <f t="shared" si="12"/>
        <v>NO</v>
      </c>
      <c r="C141" s="116"/>
      <c r="D141" s="229"/>
      <c r="E141" s="230"/>
      <c r="F141" s="230"/>
      <c r="G141" s="230"/>
      <c r="H141" s="231"/>
      <c r="I141" s="115"/>
    </row>
    <row r="142" spans="1:9" x14ac:dyDescent="0.3">
      <c r="A142" s="152" t="str">
        <f t="shared" si="12"/>
        <v>NO</v>
      </c>
      <c r="C142" s="117"/>
      <c r="D142" s="118"/>
      <c r="E142" s="118"/>
      <c r="F142" s="118"/>
      <c r="G142" s="118"/>
      <c r="H142" s="118"/>
      <c r="I142" s="119"/>
    </row>
    <row r="143" spans="1:9" x14ac:dyDescent="0.3">
      <c r="A143" s="152" t="str">
        <f>IF(C143=0,"NO","YES")</f>
        <v>NO</v>
      </c>
      <c r="C143" s="73"/>
      <c r="D143" s="223"/>
      <c r="E143" s="224"/>
      <c r="F143" s="224"/>
      <c r="G143" s="224"/>
      <c r="H143" s="225"/>
      <c r="I143" s="115"/>
    </row>
    <row r="144" spans="1:9" x14ac:dyDescent="0.3">
      <c r="A144" s="152" t="str">
        <f t="shared" si="12"/>
        <v>NO</v>
      </c>
      <c r="C144" s="116"/>
      <c r="D144" s="226"/>
      <c r="E144" s="227"/>
      <c r="F144" s="227"/>
      <c r="G144" s="227"/>
      <c r="H144" s="228"/>
      <c r="I144" s="115"/>
    </row>
    <row r="145" spans="1:9" x14ac:dyDescent="0.3">
      <c r="A145" s="152" t="str">
        <f t="shared" si="12"/>
        <v>NO</v>
      </c>
      <c r="C145" s="116"/>
      <c r="D145" s="229"/>
      <c r="E145" s="230"/>
      <c r="F145" s="230"/>
      <c r="G145" s="230"/>
      <c r="H145" s="231"/>
      <c r="I145" s="115"/>
    </row>
    <row r="146" spans="1:9" x14ac:dyDescent="0.3">
      <c r="A146" s="152" t="str">
        <f t="shared" si="12"/>
        <v>NO</v>
      </c>
      <c r="C146" s="117"/>
      <c r="D146" s="118"/>
      <c r="E146" s="118"/>
      <c r="F146" s="118"/>
      <c r="G146" s="118"/>
      <c r="H146" s="118"/>
      <c r="I146" s="119"/>
    </row>
    <row r="147" spans="1:9" x14ac:dyDescent="0.3">
      <c r="A147" s="152" t="str">
        <f>IF(C147=0,"NO","YES")</f>
        <v>NO</v>
      </c>
      <c r="C147" s="73"/>
      <c r="D147" s="223"/>
      <c r="E147" s="224"/>
      <c r="F147" s="224"/>
      <c r="G147" s="224"/>
      <c r="H147" s="225"/>
      <c r="I147" s="115"/>
    </row>
    <row r="148" spans="1:9" x14ac:dyDescent="0.3">
      <c r="A148" s="152" t="str">
        <f t="shared" si="12"/>
        <v>NO</v>
      </c>
      <c r="C148" s="116"/>
      <c r="D148" s="226"/>
      <c r="E148" s="227"/>
      <c r="F148" s="227"/>
      <c r="G148" s="227"/>
      <c r="H148" s="228"/>
      <c r="I148" s="115"/>
    </row>
    <row r="149" spans="1:9" x14ac:dyDescent="0.3">
      <c r="A149" s="152" t="str">
        <f t="shared" si="12"/>
        <v>NO</v>
      </c>
      <c r="C149" s="116"/>
      <c r="D149" s="229"/>
      <c r="E149" s="230"/>
      <c r="F149" s="230"/>
      <c r="G149" s="230"/>
      <c r="H149" s="231"/>
      <c r="I149" s="115"/>
    </row>
    <row r="150" spans="1:9" x14ac:dyDescent="0.3">
      <c r="A150" s="152" t="str">
        <f t="shared" si="12"/>
        <v>NO</v>
      </c>
      <c r="C150" s="117"/>
      <c r="D150" s="118"/>
      <c r="E150" s="118"/>
      <c r="F150" s="118"/>
      <c r="G150" s="118"/>
      <c r="H150" s="118"/>
      <c r="I150" s="119"/>
    </row>
    <row r="151" spans="1:9" x14ac:dyDescent="0.3">
      <c r="A151" s="152" t="str">
        <f>IF(C151=0,"NO","YES")</f>
        <v>NO</v>
      </c>
      <c r="C151" s="73"/>
      <c r="D151" s="223"/>
      <c r="E151" s="224"/>
      <c r="F151" s="224"/>
      <c r="G151" s="224"/>
      <c r="H151" s="225"/>
      <c r="I151" s="115"/>
    </row>
    <row r="152" spans="1:9" x14ac:dyDescent="0.3">
      <c r="A152" s="152" t="str">
        <f t="shared" si="12"/>
        <v>NO</v>
      </c>
      <c r="C152" s="116"/>
      <c r="D152" s="226"/>
      <c r="E152" s="227"/>
      <c r="F152" s="227"/>
      <c r="G152" s="227"/>
      <c r="H152" s="228"/>
      <c r="I152" s="115"/>
    </row>
    <row r="153" spans="1:9" x14ac:dyDescent="0.3">
      <c r="A153" s="152" t="str">
        <f t="shared" si="12"/>
        <v>NO</v>
      </c>
      <c r="C153" s="116"/>
      <c r="D153" s="229"/>
      <c r="E153" s="230"/>
      <c r="F153" s="230"/>
      <c r="G153" s="230"/>
      <c r="H153" s="231"/>
      <c r="I153" s="115"/>
    </row>
    <row r="154" spans="1:9" x14ac:dyDescent="0.3">
      <c r="A154" s="152" t="str">
        <f t="shared" si="12"/>
        <v>NO</v>
      </c>
      <c r="C154" s="117"/>
      <c r="D154" s="118"/>
      <c r="E154" s="118"/>
      <c r="F154" s="118"/>
      <c r="G154" s="118"/>
      <c r="H154" s="118"/>
      <c r="I154" s="119"/>
    </row>
    <row r="155" spans="1:9" x14ac:dyDescent="0.3">
      <c r="A155" s="152" t="str">
        <f>IF(C155=0,"NO","YES")</f>
        <v>NO</v>
      </c>
      <c r="C155" s="73"/>
      <c r="D155" s="223"/>
      <c r="E155" s="224"/>
      <c r="F155" s="224"/>
      <c r="G155" s="224"/>
      <c r="H155" s="225"/>
      <c r="I155" s="115"/>
    </row>
    <row r="156" spans="1:9" x14ac:dyDescent="0.3">
      <c r="A156" s="152" t="str">
        <f t="shared" si="12"/>
        <v>NO</v>
      </c>
      <c r="C156" s="116"/>
      <c r="D156" s="226"/>
      <c r="E156" s="227"/>
      <c r="F156" s="227"/>
      <c r="G156" s="227"/>
      <c r="H156" s="228"/>
      <c r="I156" s="115"/>
    </row>
    <row r="157" spans="1:9" x14ac:dyDescent="0.3">
      <c r="A157" s="152" t="str">
        <f t="shared" si="12"/>
        <v>NO</v>
      </c>
      <c r="C157" s="116"/>
      <c r="D157" s="229"/>
      <c r="E157" s="230"/>
      <c r="F157" s="230"/>
      <c r="G157" s="230"/>
      <c r="H157" s="231"/>
      <c r="I157" s="115"/>
    </row>
    <row r="158" spans="1:9" x14ac:dyDescent="0.3">
      <c r="A158" s="152" t="str">
        <f t="shared" si="12"/>
        <v>NO</v>
      </c>
      <c r="C158" s="117"/>
      <c r="D158" s="118"/>
      <c r="E158" s="118"/>
      <c r="F158" s="118"/>
      <c r="G158" s="118"/>
      <c r="H158" s="118"/>
      <c r="I158" s="119"/>
    </row>
    <row r="159" spans="1:9" x14ac:dyDescent="0.3">
      <c r="A159" s="152" t="str">
        <f>IF(C159=0,"NO","YES")</f>
        <v>NO</v>
      </c>
      <c r="C159" s="73"/>
      <c r="D159" s="223"/>
      <c r="E159" s="224"/>
      <c r="F159" s="224"/>
      <c r="G159" s="224"/>
      <c r="H159" s="225"/>
      <c r="I159" s="115"/>
    </row>
    <row r="160" spans="1:9" x14ac:dyDescent="0.3">
      <c r="A160" s="152" t="str">
        <f t="shared" si="12"/>
        <v>NO</v>
      </c>
      <c r="C160" s="116"/>
      <c r="D160" s="226"/>
      <c r="E160" s="227"/>
      <c r="F160" s="227"/>
      <c r="G160" s="227"/>
      <c r="H160" s="228"/>
      <c r="I160" s="115"/>
    </row>
    <row r="161" spans="1:9" x14ac:dyDescent="0.3">
      <c r="A161" s="152" t="str">
        <f t="shared" si="12"/>
        <v>NO</v>
      </c>
      <c r="C161" s="116"/>
      <c r="D161" s="229"/>
      <c r="E161" s="230"/>
      <c r="F161" s="230"/>
      <c r="G161" s="230"/>
      <c r="H161" s="231"/>
      <c r="I161" s="115"/>
    </row>
    <row r="162" spans="1:9" x14ac:dyDescent="0.3">
      <c r="A162" s="152" t="str">
        <f t="shared" si="12"/>
        <v>NO</v>
      </c>
      <c r="C162" s="117"/>
      <c r="D162" s="118"/>
      <c r="E162" s="118"/>
      <c r="F162" s="118"/>
      <c r="G162" s="118"/>
      <c r="H162" s="118"/>
      <c r="I162" s="119"/>
    </row>
    <row r="163" spans="1:9" x14ac:dyDescent="0.3">
      <c r="A163" s="152" t="str">
        <f>IF(C163=0,"NO","YES")</f>
        <v>NO</v>
      </c>
      <c r="C163" s="73"/>
      <c r="D163" s="223"/>
      <c r="E163" s="224"/>
      <c r="F163" s="224"/>
      <c r="G163" s="224"/>
      <c r="H163" s="225"/>
      <c r="I163" s="115"/>
    </row>
    <row r="164" spans="1:9" x14ac:dyDescent="0.3">
      <c r="A164" s="152" t="str">
        <f t="shared" si="12"/>
        <v>NO</v>
      </c>
      <c r="C164" s="116"/>
      <c r="D164" s="226"/>
      <c r="E164" s="227"/>
      <c r="F164" s="227"/>
      <c r="G164" s="227"/>
      <c r="H164" s="228"/>
      <c r="I164" s="115"/>
    </row>
    <row r="165" spans="1:9" x14ac:dyDescent="0.3">
      <c r="A165" s="152" t="str">
        <f t="shared" si="12"/>
        <v>NO</v>
      </c>
      <c r="C165" s="116"/>
      <c r="D165" s="229"/>
      <c r="E165" s="230"/>
      <c r="F165" s="230"/>
      <c r="G165" s="230"/>
      <c r="H165" s="231"/>
      <c r="I165" s="115"/>
    </row>
    <row r="166" spans="1:9" x14ac:dyDescent="0.3">
      <c r="A166" s="152" t="str">
        <f t="shared" si="12"/>
        <v>NO</v>
      </c>
      <c r="C166" s="117"/>
      <c r="D166" s="118"/>
      <c r="E166" s="118"/>
      <c r="F166" s="118"/>
      <c r="G166" s="118"/>
      <c r="H166" s="118"/>
      <c r="I166" s="119"/>
    </row>
    <row r="167" spans="1:9" x14ac:dyDescent="0.3">
      <c r="A167" s="152" t="str">
        <f>IF(C167=0,"NO","YES")</f>
        <v>NO</v>
      </c>
      <c r="C167" s="73"/>
      <c r="D167" s="223"/>
      <c r="E167" s="224"/>
      <c r="F167" s="224"/>
      <c r="G167" s="224"/>
      <c r="H167" s="225"/>
      <c r="I167" s="115"/>
    </row>
    <row r="168" spans="1:9" x14ac:dyDescent="0.3">
      <c r="A168" s="152" t="str">
        <f t="shared" si="12"/>
        <v>NO</v>
      </c>
      <c r="C168" s="116"/>
      <c r="D168" s="226"/>
      <c r="E168" s="227"/>
      <c r="F168" s="227"/>
      <c r="G168" s="227"/>
      <c r="H168" s="228"/>
      <c r="I168" s="115"/>
    </row>
    <row r="169" spans="1:9" x14ac:dyDescent="0.3">
      <c r="A169" s="152" t="str">
        <f t="shared" si="12"/>
        <v>NO</v>
      </c>
      <c r="C169" s="116"/>
      <c r="D169" s="229"/>
      <c r="E169" s="230"/>
      <c r="F169" s="230"/>
      <c r="G169" s="230"/>
      <c r="H169" s="231"/>
      <c r="I169" s="115"/>
    </row>
    <row r="170" spans="1:9" x14ac:dyDescent="0.3">
      <c r="A170" s="152" t="str">
        <f t="shared" si="12"/>
        <v>NO</v>
      </c>
      <c r="C170" s="117"/>
      <c r="D170" s="118"/>
      <c r="E170" s="118"/>
      <c r="F170" s="118"/>
      <c r="G170" s="118"/>
      <c r="H170" s="118"/>
      <c r="I170" s="119"/>
    </row>
    <row r="171" spans="1:9" x14ac:dyDescent="0.3">
      <c r="A171" s="152" t="str">
        <f>IF(C171=0,"NO","YES")</f>
        <v>NO</v>
      </c>
      <c r="C171" s="73"/>
      <c r="D171" s="223"/>
      <c r="E171" s="224"/>
      <c r="F171" s="224"/>
      <c r="G171" s="224"/>
      <c r="H171" s="225"/>
      <c r="I171" s="115"/>
    </row>
    <row r="172" spans="1:9" x14ac:dyDescent="0.3">
      <c r="A172" s="152" t="str">
        <f t="shared" si="12"/>
        <v>NO</v>
      </c>
      <c r="C172" s="116"/>
      <c r="D172" s="226"/>
      <c r="E172" s="227"/>
      <c r="F172" s="227"/>
      <c r="G172" s="227"/>
      <c r="H172" s="228"/>
      <c r="I172" s="115"/>
    </row>
    <row r="173" spans="1:9" x14ac:dyDescent="0.3">
      <c r="A173" s="152" t="str">
        <f t="shared" si="12"/>
        <v>NO</v>
      </c>
      <c r="C173" s="116"/>
      <c r="D173" s="229"/>
      <c r="E173" s="230"/>
      <c r="F173" s="230"/>
      <c r="G173" s="230"/>
      <c r="H173" s="231"/>
      <c r="I173" s="115"/>
    </row>
    <row r="174" spans="1:9" x14ac:dyDescent="0.3">
      <c r="A174" s="152" t="str">
        <f t="shared" si="12"/>
        <v>NO</v>
      </c>
      <c r="C174" s="117"/>
      <c r="D174" s="118"/>
      <c r="E174" s="118"/>
      <c r="F174" s="118"/>
      <c r="G174" s="118"/>
      <c r="H174" s="118"/>
      <c r="I174" s="119"/>
    </row>
    <row r="175" spans="1:9" x14ac:dyDescent="0.3">
      <c r="A175" s="152" t="str">
        <f>IF(C175=0,"NO","YES")</f>
        <v>NO</v>
      </c>
      <c r="C175" s="73"/>
      <c r="D175" s="223"/>
      <c r="E175" s="224"/>
      <c r="F175" s="224"/>
      <c r="G175" s="224"/>
      <c r="H175" s="225"/>
      <c r="I175" s="115"/>
    </row>
    <row r="176" spans="1:9" x14ac:dyDescent="0.3">
      <c r="A176" s="152" t="str">
        <f t="shared" si="12"/>
        <v>NO</v>
      </c>
      <c r="C176" s="116"/>
      <c r="D176" s="226"/>
      <c r="E176" s="227"/>
      <c r="F176" s="227"/>
      <c r="G176" s="227"/>
      <c r="H176" s="228"/>
      <c r="I176" s="115"/>
    </row>
    <row r="177" spans="1:9" x14ac:dyDescent="0.3">
      <c r="A177" s="152" t="str">
        <f t="shared" si="12"/>
        <v>NO</v>
      </c>
      <c r="C177" s="116"/>
      <c r="D177" s="229"/>
      <c r="E177" s="230"/>
      <c r="F177" s="230"/>
      <c r="G177" s="230"/>
      <c r="H177" s="231"/>
      <c r="I177" s="115"/>
    </row>
    <row r="178" spans="1:9" x14ac:dyDescent="0.3">
      <c r="A178" s="152" t="str">
        <f t="shared" si="12"/>
        <v>NO</v>
      </c>
      <c r="C178" s="117"/>
      <c r="D178" s="118"/>
      <c r="E178" s="118"/>
      <c r="F178" s="118"/>
      <c r="G178" s="118"/>
      <c r="H178" s="118"/>
      <c r="I178" s="119"/>
    </row>
    <row r="179" spans="1:9" x14ac:dyDescent="0.3">
      <c r="A179" s="152" t="str">
        <f>IF(C179=0,"NO","YES")</f>
        <v>NO</v>
      </c>
      <c r="C179" s="73"/>
      <c r="D179" s="223"/>
      <c r="E179" s="224"/>
      <c r="F179" s="224"/>
      <c r="G179" s="224"/>
      <c r="H179" s="225"/>
      <c r="I179" s="115"/>
    </row>
    <row r="180" spans="1:9" x14ac:dyDescent="0.3">
      <c r="A180" s="152" t="str">
        <f t="shared" si="12"/>
        <v>NO</v>
      </c>
      <c r="C180" s="116"/>
      <c r="D180" s="226"/>
      <c r="E180" s="227"/>
      <c r="F180" s="227"/>
      <c r="G180" s="227"/>
      <c r="H180" s="228"/>
      <c r="I180" s="115"/>
    </row>
    <row r="181" spans="1:9" x14ac:dyDescent="0.3">
      <c r="A181" s="152" t="str">
        <f t="shared" si="12"/>
        <v>NO</v>
      </c>
      <c r="C181" s="116"/>
      <c r="D181" s="229"/>
      <c r="E181" s="230"/>
      <c r="F181" s="230"/>
      <c r="G181" s="230"/>
      <c r="H181" s="231"/>
      <c r="I181" s="115"/>
    </row>
    <row r="182" spans="1:9" x14ac:dyDescent="0.3">
      <c r="A182" s="152" t="str">
        <f t="shared" si="12"/>
        <v>NO</v>
      </c>
      <c r="C182" s="117"/>
      <c r="D182" s="118"/>
      <c r="E182" s="118"/>
      <c r="F182" s="118"/>
      <c r="G182" s="118"/>
      <c r="H182" s="118"/>
      <c r="I182" s="119"/>
    </row>
    <row r="183" spans="1:9" x14ac:dyDescent="0.3">
      <c r="A183" s="152" t="str">
        <f>IF(C183=0,"NO","YES")</f>
        <v>NO</v>
      </c>
      <c r="C183" s="73"/>
      <c r="D183" s="223"/>
      <c r="E183" s="224"/>
      <c r="F183" s="224"/>
      <c r="G183" s="224"/>
      <c r="H183" s="225"/>
      <c r="I183" s="115"/>
    </row>
    <row r="184" spans="1:9" x14ac:dyDescent="0.3">
      <c r="A184" s="152" t="str">
        <f t="shared" si="12"/>
        <v>NO</v>
      </c>
      <c r="C184" s="116"/>
      <c r="D184" s="226"/>
      <c r="E184" s="227"/>
      <c r="F184" s="227"/>
      <c r="G184" s="227"/>
      <c r="H184" s="228"/>
      <c r="I184" s="115"/>
    </row>
    <row r="185" spans="1:9" x14ac:dyDescent="0.3">
      <c r="A185" s="152" t="str">
        <f>A184</f>
        <v>NO</v>
      </c>
      <c r="C185" s="116"/>
      <c r="D185" s="229"/>
      <c r="E185" s="230"/>
      <c r="F185" s="230"/>
      <c r="G185" s="230"/>
      <c r="H185" s="231"/>
      <c r="I185" s="115"/>
    </row>
    <row r="186" spans="1:9" x14ac:dyDescent="0.3">
      <c r="A186" s="152" t="str">
        <f>A185</f>
        <v>NO</v>
      </c>
      <c r="C186" s="117"/>
      <c r="D186" s="118"/>
      <c r="E186" s="118"/>
      <c r="F186" s="118"/>
      <c r="G186" s="118"/>
      <c r="H186" s="118"/>
      <c r="I186" s="119"/>
    </row>
    <row r="187" spans="1:9" x14ac:dyDescent="0.3">
      <c r="A187" s="152" t="str">
        <f>IF(C187=0,"NO","YES")</f>
        <v>NO</v>
      </c>
      <c r="C187" s="174"/>
      <c r="D187" s="223"/>
      <c r="E187" s="224"/>
      <c r="F187" s="224"/>
      <c r="G187" s="224"/>
      <c r="H187" s="225"/>
      <c r="I187" s="175"/>
    </row>
    <row r="188" spans="1:9" x14ac:dyDescent="0.3">
      <c r="A188" s="152" t="str">
        <f>A187</f>
        <v>NO</v>
      </c>
      <c r="C188" s="116"/>
      <c r="D188" s="226"/>
      <c r="E188" s="227"/>
      <c r="F188" s="227"/>
      <c r="G188" s="227"/>
      <c r="H188" s="228"/>
      <c r="I188" s="115"/>
    </row>
    <row r="189" spans="1:9" x14ac:dyDescent="0.3">
      <c r="A189" s="152" t="str">
        <f>A188</f>
        <v>NO</v>
      </c>
      <c r="C189" s="116"/>
      <c r="D189" s="229"/>
      <c r="E189" s="230"/>
      <c r="F189" s="230"/>
      <c r="G189" s="230"/>
      <c r="H189" s="231"/>
      <c r="I189" s="115"/>
    </row>
    <row r="190" spans="1:9" ht="15" thickBot="1" x14ac:dyDescent="0.35">
      <c r="A190" s="152" t="str">
        <f>A189</f>
        <v>NO</v>
      </c>
      <c r="C190" s="120"/>
      <c r="D190" s="121"/>
      <c r="E190" s="121"/>
      <c r="F190" s="121"/>
      <c r="G190" s="121"/>
      <c r="H190" s="121"/>
      <c r="I190" s="122"/>
    </row>
    <row r="191" spans="1:9" ht="15" thickBot="1" x14ac:dyDescent="0.35">
      <c r="A191" s="152"/>
    </row>
    <row r="192" spans="1:9" ht="18.600000000000001" thickBot="1" x14ac:dyDescent="0.35">
      <c r="A192" s="152" t="str">
        <f>A193</f>
        <v>NO</v>
      </c>
      <c r="C192" s="144" t="s">
        <v>84</v>
      </c>
      <c r="D192" s="232" t="s">
        <v>89</v>
      </c>
      <c r="E192" s="233"/>
      <c r="F192" s="233"/>
      <c r="G192" s="233"/>
      <c r="H192" s="233"/>
      <c r="I192" s="143"/>
    </row>
    <row r="193" spans="1:9" x14ac:dyDescent="0.3">
      <c r="A193" s="152" t="str">
        <f>IF(C193=0,"NO","YES")</f>
        <v>NO</v>
      </c>
      <c r="C193" s="73"/>
      <c r="D193" s="234"/>
      <c r="E193" s="235"/>
      <c r="F193" s="235"/>
      <c r="G193" s="235"/>
      <c r="H193" s="236"/>
      <c r="I193" s="115"/>
    </row>
    <row r="194" spans="1:9" x14ac:dyDescent="0.3">
      <c r="A194" s="152" t="str">
        <f>A193</f>
        <v>NO</v>
      </c>
      <c r="C194" s="116"/>
      <c r="D194" s="226"/>
      <c r="E194" s="227"/>
      <c r="F194" s="227"/>
      <c r="G194" s="227"/>
      <c r="H194" s="228"/>
      <c r="I194" s="115"/>
    </row>
    <row r="195" spans="1:9" x14ac:dyDescent="0.3">
      <c r="A195" s="152" t="str">
        <f>A194</f>
        <v>NO</v>
      </c>
      <c r="C195" s="116"/>
      <c r="D195" s="229"/>
      <c r="E195" s="230"/>
      <c r="F195" s="230"/>
      <c r="G195" s="230"/>
      <c r="H195" s="231"/>
      <c r="I195" s="115"/>
    </row>
    <row r="196" spans="1:9" x14ac:dyDescent="0.3">
      <c r="A196" s="152" t="str">
        <f>A195</f>
        <v>NO</v>
      </c>
      <c r="C196" s="117"/>
      <c r="D196" s="118"/>
      <c r="E196" s="118"/>
      <c r="F196" s="118"/>
      <c r="G196" s="118"/>
      <c r="H196" s="118"/>
      <c r="I196" s="119"/>
    </row>
    <row r="197" spans="1:9" x14ac:dyDescent="0.3">
      <c r="A197" s="152" t="str">
        <f>IF(C197=0,"NO","YES")</f>
        <v>NO</v>
      </c>
      <c r="C197" s="73"/>
      <c r="D197" s="223"/>
      <c r="E197" s="224"/>
      <c r="F197" s="224"/>
      <c r="G197" s="224"/>
      <c r="H197" s="225"/>
      <c r="I197" s="115"/>
    </row>
    <row r="198" spans="1:9" x14ac:dyDescent="0.3">
      <c r="A198" s="152" t="str">
        <f>A197</f>
        <v>NO</v>
      </c>
      <c r="C198" s="116"/>
      <c r="D198" s="226"/>
      <c r="E198" s="227"/>
      <c r="F198" s="227"/>
      <c r="G198" s="227"/>
      <c r="H198" s="228"/>
      <c r="I198" s="115"/>
    </row>
    <row r="199" spans="1:9" x14ac:dyDescent="0.3">
      <c r="A199" s="152" t="str">
        <f>A198</f>
        <v>NO</v>
      </c>
      <c r="C199" s="116"/>
      <c r="D199" s="229"/>
      <c r="E199" s="230"/>
      <c r="F199" s="230"/>
      <c r="G199" s="230"/>
      <c r="H199" s="231"/>
      <c r="I199" s="115"/>
    </row>
    <row r="200" spans="1:9" x14ac:dyDescent="0.3">
      <c r="A200" s="152" t="str">
        <f>A199</f>
        <v>NO</v>
      </c>
      <c r="C200" s="117"/>
      <c r="D200" s="118"/>
      <c r="E200" s="118"/>
      <c r="F200" s="118"/>
      <c r="G200" s="118"/>
      <c r="H200" s="118"/>
      <c r="I200" s="119"/>
    </row>
    <row r="201" spans="1:9" x14ac:dyDescent="0.3">
      <c r="A201" s="152" t="str">
        <f>IF(C201=0,"NO","YES")</f>
        <v>NO</v>
      </c>
      <c r="C201" s="73"/>
      <c r="D201" s="223"/>
      <c r="E201" s="224"/>
      <c r="F201" s="224"/>
      <c r="G201" s="224"/>
      <c r="H201" s="225"/>
      <c r="I201" s="115"/>
    </row>
    <row r="202" spans="1:9" x14ac:dyDescent="0.3">
      <c r="A202" s="152" t="str">
        <f>A201</f>
        <v>NO</v>
      </c>
      <c r="C202" s="116"/>
      <c r="D202" s="226"/>
      <c r="E202" s="227"/>
      <c r="F202" s="227"/>
      <c r="G202" s="227"/>
      <c r="H202" s="228"/>
      <c r="I202" s="115"/>
    </row>
    <row r="203" spans="1:9" x14ac:dyDescent="0.3">
      <c r="A203" s="152" t="str">
        <f>A202</f>
        <v>NO</v>
      </c>
      <c r="C203" s="116"/>
      <c r="D203" s="229"/>
      <c r="E203" s="230"/>
      <c r="F203" s="230"/>
      <c r="G203" s="230"/>
      <c r="H203" s="231"/>
      <c r="I203" s="115"/>
    </row>
    <row r="204" spans="1:9" x14ac:dyDescent="0.3">
      <c r="A204" s="152" t="str">
        <f>A203</f>
        <v>NO</v>
      </c>
      <c r="C204" s="117"/>
      <c r="D204" s="118"/>
      <c r="E204" s="118"/>
      <c r="F204" s="118"/>
      <c r="G204" s="118"/>
      <c r="H204" s="118"/>
      <c r="I204" s="119"/>
    </row>
    <row r="205" spans="1:9" x14ac:dyDescent="0.3">
      <c r="A205" s="152" t="str">
        <f>IF(C205=0,"NO","YES")</f>
        <v>NO</v>
      </c>
      <c r="C205" s="73"/>
      <c r="D205" s="223"/>
      <c r="E205" s="224"/>
      <c r="F205" s="224"/>
      <c r="G205" s="224"/>
      <c r="H205" s="225"/>
      <c r="I205" s="115"/>
    </row>
    <row r="206" spans="1:9" x14ac:dyDescent="0.3">
      <c r="A206" s="152" t="str">
        <f>A205</f>
        <v>NO</v>
      </c>
      <c r="C206" s="116"/>
      <c r="D206" s="226"/>
      <c r="E206" s="227"/>
      <c r="F206" s="227"/>
      <c r="G206" s="227"/>
      <c r="H206" s="228"/>
      <c r="I206" s="115"/>
    </row>
    <row r="207" spans="1:9" x14ac:dyDescent="0.3">
      <c r="A207" s="152" t="str">
        <f>A206</f>
        <v>NO</v>
      </c>
      <c r="C207" s="116"/>
      <c r="D207" s="229"/>
      <c r="E207" s="230"/>
      <c r="F207" s="230"/>
      <c r="G207" s="230"/>
      <c r="H207" s="231"/>
      <c r="I207" s="115"/>
    </row>
    <row r="208" spans="1:9" x14ac:dyDescent="0.3">
      <c r="A208" s="152" t="str">
        <f>A207</f>
        <v>NO</v>
      </c>
      <c r="C208" s="117"/>
      <c r="D208" s="118"/>
      <c r="E208" s="118"/>
      <c r="F208" s="118"/>
      <c r="G208" s="118"/>
      <c r="H208" s="118"/>
      <c r="I208" s="119"/>
    </row>
    <row r="209" spans="1:9" x14ac:dyDescent="0.3">
      <c r="A209" s="152" t="str">
        <f>IF(C209=0,"NO","YES")</f>
        <v>NO</v>
      </c>
      <c r="C209" s="73"/>
      <c r="D209" s="223"/>
      <c r="E209" s="224"/>
      <c r="F209" s="224"/>
      <c r="G209" s="224"/>
      <c r="H209" s="225"/>
      <c r="I209" s="115"/>
    </row>
    <row r="210" spans="1:9" x14ac:dyDescent="0.3">
      <c r="A210" s="152" t="str">
        <f>A209</f>
        <v>NO</v>
      </c>
      <c r="C210" s="116"/>
      <c r="D210" s="226"/>
      <c r="E210" s="227"/>
      <c r="F210" s="227"/>
      <c r="G210" s="227"/>
      <c r="H210" s="228"/>
      <c r="I210" s="115"/>
    </row>
    <row r="211" spans="1:9" x14ac:dyDescent="0.3">
      <c r="A211" s="152" t="str">
        <f>A210</f>
        <v>NO</v>
      </c>
      <c r="C211" s="116"/>
      <c r="D211" s="229"/>
      <c r="E211" s="230"/>
      <c r="F211" s="230"/>
      <c r="G211" s="230"/>
      <c r="H211" s="231"/>
      <c r="I211" s="115"/>
    </row>
    <row r="212" spans="1:9" ht="15" thickBot="1" x14ac:dyDescent="0.35">
      <c r="A212" s="152" t="str">
        <f>A211</f>
        <v>NO</v>
      </c>
      <c r="C212" s="120"/>
      <c r="D212" s="121"/>
      <c r="E212" s="121"/>
      <c r="F212" s="121"/>
      <c r="G212" s="121"/>
      <c r="H212" s="121"/>
      <c r="I212" s="122"/>
    </row>
  </sheetData>
  <sheetProtection sheet="1" objects="1" scenarios="1" formatCells="0" formatColumns="0" formatRows="0" autoFilter="0"/>
  <autoFilter ref="A5:A212"/>
  <mergeCells count="83">
    <mergeCell ref="C71:H71"/>
    <mergeCell ref="C72:H72"/>
    <mergeCell ref="C58:H58"/>
    <mergeCell ref="C74:I77"/>
    <mergeCell ref="E66:H66"/>
    <mergeCell ref="E67:H67"/>
    <mergeCell ref="E68:H68"/>
    <mergeCell ref="E69:H69"/>
    <mergeCell ref="E70:H70"/>
    <mergeCell ref="E61:H61"/>
    <mergeCell ref="E62:H62"/>
    <mergeCell ref="E63:H63"/>
    <mergeCell ref="E64:H64"/>
    <mergeCell ref="E65:H65"/>
    <mergeCell ref="E60:H60"/>
    <mergeCell ref="C59:I59"/>
    <mergeCell ref="D179:H181"/>
    <mergeCell ref="D183:H185"/>
    <mergeCell ref="D187:H189"/>
    <mergeCell ref="D159:H161"/>
    <mergeCell ref="D163:H165"/>
    <mergeCell ref="D167:H169"/>
    <mergeCell ref="D171:H173"/>
    <mergeCell ref="D175:H177"/>
    <mergeCell ref="C45:H45"/>
    <mergeCell ref="C1:I1"/>
    <mergeCell ref="C2:I2"/>
    <mergeCell ref="C3:I3"/>
    <mergeCell ref="C5:I5"/>
    <mergeCell ref="C25:H25"/>
    <mergeCell ref="E57:H57"/>
    <mergeCell ref="C46:H46"/>
    <mergeCell ref="E47:H47"/>
    <mergeCell ref="E48:H48"/>
    <mergeCell ref="E49:H49"/>
    <mergeCell ref="E50:H50"/>
    <mergeCell ref="E51:H51"/>
    <mergeCell ref="E52:H52"/>
    <mergeCell ref="E53:H53"/>
    <mergeCell ref="E54:H54"/>
    <mergeCell ref="E55:H55"/>
    <mergeCell ref="E56:H56"/>
    <mergeCell ref="E100:H100"/>
    <mergeCell ref="C73:I73"/>
    <mergeCell ref="E92:H92"/>
    <mergeCell ref="E93:H93"/>
    <mergeCell ref="E94:H94"/>
    <mergeCell ref="E95:H95"/>
    <mergeCell ref="E96:H96"/>
    <mergeCell ref="E97:H97"/>
    <mergeCell ref="E98:H98"/>
    <mergeCell ref="E99:H99"/>
    <mergeCell ref="C84:H84"/>
    <mergeCell ref="C91:H91"/>
    <mergeCell ref="D118:H118"/>
    <mergeCell ref="E101:H101"/>
    <mergeCell ref="E102:H102"/>
    <mergeCell ref="E103:H103"/>
    <mergeCell ref="C105:H105"/>
    <mergeCell ref="C106:H106"/>
    <mergeCell ref="C107:H107"/>
    <mergeCell ref="C108:H108"/>
    <mergeCell ref="C109:H109"/>
    <mergeCell ref="D113:H113"/>
    <mergeCell ref="D114:H114"/>
    <mergeCell ref="D115:H115"/>
    <mergeCell ref="C104:H104"/>
    <mergeCell ref="D143:H145"/>
    <mergeCell ref="D147:H149"/>
    <mergeCell ref="D151:H153"/>
    <mergeCell ref="D155:H157"/>
    <mergeCell ref="D119:H121"/>
    <mergeCell ref="D123:H125"/>
    <mergeCell ref="D127:H129"/>
    <mergeCell ref="D131:H133"/>
    <mergeCell ref="D135:H137"/>
    <mergeCell ref="D139:H141"/>
    <mergeCell ref="D209:H211"/>
    <mergeCell ref="D192:H192"/>
    <mergeCell ref="D193:H195"/>
    <mergeCell ref="D197:H199"/>
    <mergeCell ref="D201:H203"/>
    <mergeCell ref="D205:H207"/>
  </mergeCells>
  <conditionalFormatting sqref="I111">
    <cfRule type="expression" dxfId="0" priority="1">
      <formula>$I$111&gt;0.105</formula>
    </cfRule>
  </conditionalFormatting>
  <dataValidations count="2">
    <dataValidation type="list" allowBlank="1" showInputMessage="1" showErrorMessage="1" sqref="C119 C123 C127 C131 C135 C139 C143 C147 C151 C155 C159 C163 C167 C171 C175 C179 C183 C187">
      <formula1>PersonnelTitle</formula1>
    </dataValidation>
    <dataValidation type="list" allowBlank="1" showInputMessage="1" showErrorMessage="1" sqref="C193 C197 C201 C205 C209">
      <formula1>$C$79:$C$83</formula1>
    </dataValidation>
  </dataValidations>
  <printOptions horizontalCentered="1"/>
  <pageMargins left="0.25" right="0.25" top="0.75" bottom="0.75" header="0.3" footer="0.3"/>
  <pageSetup scale="63" fitToHeight="2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KEY!$G$23:$G$35</xm:f>
          </x14:formula1>
          <xm:sqref>C48:C57 C93:C102</xm:sqref>
        </x14:dataValidation>
        <x14:dataValidation type="list" allowBlank="1" showInputMessage="1" showErrorMessage="1">
          <x14:formula1>
            <xm:f>KEY!$I$23:$I$25</xm:f>
          </x14:formula1>
          <xm:sqref>C61:C70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B2:G23"/>
  <sheetViews>
    <sheetView zoomScale="75" zoomScaleNormal="75" workbookViewId="0">
      <selection activeCell="F5" sqref="F5"/>
    </sheetView>
  </sheetViews>
  <sheetFormatPr defaultColWidth="9.21875" defaultRowHeight="14.4" x14ac:dyDescent="0.3"/>
  <cols>
    <col min="1" max="1" width="9.21875" style="142"/>
    <col min="2" max="2" width="2.5546875" style="142" customWidth="1"/>
    <col min="3" max="3" width="17.21875" style="142" bestFit="1" customWidth="1"/>
    <col min="4" max="4" width="99.21875" style="142" bestFit="1" customWidth="1"/>
    <col min="5" max="5" width="13.77734375" style="142" bestFit="1" customWidth="1"/>
    <col min="6" max="6" width="57.21875" style="142" bestFit="1" customWidth="1"/>
    <col min="7" max="7" width="9.21875" style="142" customWidth="1"/>
    <col min="8" max="16384" width="9.21875" style="142"/>
  </cols>
  <sheetData>
    <row r="2" spans="2:7" ht="15" thickBot="1" x14ac:dyDescent="0.35"/>
    <row r="3" spans="2:7" x14ac:dyDescent="0.3">
      <c r="B3" s="48"/>
      <c r="C3" s="49"/>
      <c r="D3" s="49"/>
      <c r="E3" s="49"/>
      <c r="F3" s="49"/>
      <c r="G3" s="50"/>
    </row>
    <row r="4" spans="2:7" x14ac:dyDescent="0.3">
      <c r="B4" s="54"/>
      <c r="C4" s="52"/>
      <c r="D4" s="52"/>
      <c r="E4" s="52"/>
      <c r="F4" s="52"/>
      <c r="G4" s="53"/>
    </row>
    <row r="5" spans="2:7" ht="37.799999999999997" x14ac:dyDescent="0.3">
      <c r="B5" s="54"/>
      <c r="C5" s="78" t="s">
        <v>50</v>
      </c>
      <c r="D5" s="129" t="s">
        <v>93</v>
      </c>
      <c r="E5" s="125"/>
      <c r="F5" s="183"/>
      <c r="G5" s="126"/>
    </row>
    <row r="6" spans="2:7" ht="18" x14ac:dyDescent="0.35">
      <c r="B6" s="54"/>
      <c r="C6" s="76"/>
      <c r="D6" s="182" t="str">
        <f>IF($F$5=KEY!$G$4,KEY!$G$18,"")</f>
        <v/>
      </c>
      <c r="E6" s="55"/>
      <c r="F6" s="79"/>
      <c r="G6" s="127"/>
    </row>
    <row r="7" spans="2:7" ht="21" x14ac:dyDescent="0.4">
      <c r="B7" s="54"/>
      <c r="C7" s="76"/>
      <c r="D7" s="80" t="str">
        <f>IF($F$5=KEY!$G$2,KEY!$G$16,"")</f>
        <v/>
      </c>
      <c r="E7" s="184"/>
      <c r="F7" s="79"/>
      <c r="G7" s="127"/>
    </row>
    <row r="8" spans="2:7" ht="21" x14ac:dyDescent="0.4">
      <c r="B8" s="54"/>
      <c r="C8" s="76"/>
      <c r="D8" s="178" t="str">
        <f>IF($F$5=KEY!$G$2,KEY!G17,"")</f>
        <v/>
      </c>
      <c r="E8" s="55"/>
      <c r="F8" s="79"/>
      <c r="G8" s="127"/>
    </row>
    <row r="9" spans="2:7" x14ac:dyDescent="0.3">
      <c r="B9" s="54"/>
      <c r="C9" s="52"/>
      <c r="D9" s="52"/>
      <c r="E9" s="52"/>
      <c r="F9" s="52"/>
      <c r="G9" s="53"/>
    </row>
    <row r="10" spans="2:7" x14ac:dyDescent="0.3">
      <c r="B10" s="54"/>
      <c r="C10" s="52"/>
      <c r="D10" s="52"/>
      <c r="E10" s="52"/>
      <c r="F10" s="52"/>
      <c r="G10" s="53"/>
    </row>
    <row r="11" spans="2:7" ht="27" customHeight="1" x14ac:dyDescent="0.4">
      <c r="B11" s="54"/>
      <c r="C11" s="81" t="s">
        <v>51</v>
      </c>
      <c r="D11" s="130" t="s">
        <v>94</v>
      </c>
      <c r="E11" s="82"/>
      <c r="F11" s="51"/>
      <c r="G11" s="57"/>
    </row>
    <row r="12" spans="2:7" ht="18" x14ac:dyDescent="0.35">
      <c r="B12" s="54"/>
      <c r="C12" s="76"/>
      <c r="D12" s="51"/>
      <c r="E12" s="77"/>
      <c r="F12" s="51"/>
      <c r="G12" s="57"/>
    </row>
    <row r="13" spans="2:7" ht="21" x14ac:dyDescent="0.4">
      <c r="B13" s="54"/>
      <c r="C13" s="52"/>
      <c r="D13" s="80" t="str">
        <f>IF($E$11="yes",KEY!$G$14,"")</f>
        <v/>
      </c>
      <c r="E13" s="184"/>
      <c r="F13" s="56"/>
      <c r="G13" s="128"/>
    </row>
    <row r="14" spans="2:7" ht="21" x14ac:dyDescent="0.4">
      <c r="B14" s="54"/>
      <c r="C14" s="52"/>
      <c r="D14" s="178" t="str">
        <f>IF($E$11="yes",KEY!$G$15,"")</f>
        <v/>
      </c>
      <c r="E14" s="52"/>
      <c r="F14" s="52"/>
      <c r="G14" s="53"/>
    </row>
    <row r="15" spans="2:7" ht="15" thickBot="1" x14ac:dyDescent="0.35">
      <c r="B15" s="58"/>
      <c r="C15" s="59"/>
      <c r="D15" s="59"/>
      <c r="E15" s="59"/>
      <c r="F15" s="59"/>
      <c r="G15" s="60"/>
    </row>
    <row r="23" spans="6:6" x14ac:dyDescent="0.3">
      <c r="F23" s="142" t="s">
        <v>127</v>
      </c>
    </row>
  </sheetData>
  <sheetProtection formatCells="0" formatColumns="0" formatRows="0" autoFilter="0"/>
  <conditionalFormatting sqref="E13">
    <cfRule type="expression" dxfId="16" priority="3">
      <formula>$E$11="YES"</formula>
    </cfRule>
  </conditionalFormatting>
  <pageMargins left="0.7" right="0.7" top="0.75" bottom="0.75" header="0.3" footer="0.3"/>
  <pageSetup scale="4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14CE30E9-56D1-480F-8FDC-C452F3C93275}">
            <xm:f>F5=KEY!$G$2</xm:f>
            <x14:dxf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E7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KEY!$E$2:$E$3</xm:f>
          </x14:formula1>
          <xm:sqref>E11:E12</xm:sqref>
        </x14:dataValidation>
        <x14:dataValidation type="list" showInputMessage="1" showErrorMessage="1">
          <x14:formula1>
            <xm:f>KEY!$G$2:$G$6</xm:f>
          </x14:formula1>
          <xm:sqref>F5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/>
    <pageSetUpPr fitToPage="1"/>
  </sheetPr>
  <dimension ref="B1:J40"/>
  <sheetViews>
    <sheetView tabSelected="1" topLeftCell="A19" zoomScale="90" zoomScaleNormal="90" workbookViewId="0">
      <selection activeCell="C42" sqref="C42"/>
    </sheetView>
  </sheetViews>
  <sheetFormatPr defaultRowHeight="14.4" x14ac:dyDescent="0.3"/>
  <cols>
    <col min="1" max="1" width="8" customWidth="1"/>
    <col min="2" max="2" width="11.21875" customWidth="1"/>
    <col min="3" max="3" width="61.44140625" bestFit="1" customWidth="1"/>
    <col min="4" max="4" width="26.44140625" bestFit="1" customWidth="1"/>
    <col min="5" max="5" width="11.5546875" customWidth="1"/>
    <col min="6" max="6" width="9.21875" customWidth="1"/>
    <col min="7" max="7" width="12.44140625" customWidth="1"/>
    <col min="8" max="8" width="11.77734375" customWidth="1"/>
    <col min="9" max="9" width="12.5546875" customWidth="1"/>
  </cols>
  <sheetData>
    <row r="1" spans="2:10" x14ac:dyDescent="0.3">
      <c r="B1" s="214" t="s">
        <v>126</v>
      </c>
      <c r="C1" s="215"/>
      <c r="D1" s="215"/>
      <c r="E1" s="216"/>
    </row>
    <row r="2" spans="2:10" ht="15.6" x14ac:dyDescent="0.3">
      <c r="B2" s="220"/>
      <c r="C2" s="221"/>
      <c r="D2" s="221"/>
      <c r="E2" s="222"/>
      <c r="F2" s="15"/>
      <c r="G2" s="15"/>
      <c r="H2" s="15"/>
      <c r="I2" s="15"/>
    </row>
    <row r="3" spans="2:10" ht="15.6" x14ac:dyDescent="0.3">
      <c r="B3" s="153"/>
      <c r="C3" s="140" t="s">
        <v>128</v>
      </c>
      <c r="D3" s="140"/>
      <c r="E3" s="141"/>
      <c r="F3" s="15"/>
      <c r="G3" s="15"/>
      <c r="H3" s="15"/>
      <c r="I3" s="15"/>
    </row>
    <row r="4" spans="2:10" ht="16.2" thickBot="1" x14ac:dyDescent="0.35">
      <c r="B4" s="217" t="s">
        <v>125</v>
      </c>
      <c r="C4" s="218"/>
      <c r="D4" s="218"/>
      <c r="E4" s="219"/>
      <c r="F4" s="15"/>
      <c r="G4" s="15"/>
      <c r="H4" s="15"/>
      <c r="I4" s="15"/>
    </row>
    <row r="5" spans="2:10" ht="15.6" x14ac:dyDescent="0.3">
      <c r="C5" s="15"/>
      <c r="D5" s="15"/>
      <c r="E5" s="15"/>
      <c r="F5" s="15"/>
      <c r="G5" s="15"/>
      <c r="H5" s="15"/>
      <c r="I5" s="15"/>
    </row>
    <row r="6" spans="2:10" ht="15.6" x14ac:dyDescent="0.3">
      <c r="C6" s="15"/>
      <c r="D6" s="15"/>
      <c r="E6" s="15"/>
      <c r="F6" s="15"/>
      <c r="G6" s="15"/>
      <c r="H6" s="15"/>
      <c r="I6" s="15"/>
    </row>
    <row r="7" spans="2:10" x14ac:dyDescent="0.3">
      <c r="C7" s="16" t="s">
        <v>5</v>
      </c>
      <c r="D7" s="160"/>
      <c r="J7" s="210"/>
    </row>
    <row r="8" spans="2:10" x14ac:dyDescent="0.3">
      <c r="C8" s="16" t="s">
        <v>6</v>
      </c>
      <c r="D8" s="160"/>
      <c r="J8" s="210"/>
    </row>
    <row r="9" spans="2:10" x14ac:dyDescent="0.3">
      <c r="C9" s="16"/>
      <c r="J9" s="210"/>
    </row>
    <row r="10" spans="2:10" x14ac:dyDescent="0.3">
      <c r="C10" s="16" t="s">
        <v>7</v>
      </c>
      <c r="D10" s="160"/>
      <c r="J10" s="210"/>
    </row>
    <row r="11" spans="2:10" x14ac:dyDescent="0.3">
      <c r="C11" s="16" t="s">
        <v>8</v>
      </c>
      <c r="D11" s="161"/>
      <c r="J11" s="210"/>
    </row>
    <row r="12" spans="2:10" x14ac:dyDescent="0.3">
      <c r="C12" s="16" t="s">
        <v>9</v>
      </c>
      <c r="D12" s="211"/>
      <c r="J12" s="210"/>
    </row>
    <row r="13" spans="2:10" x14ac:dyDescent="0.3">
      <c r="C13" s="16"/>
      <c r="J13" s="210"/>
    </row>
    <row r="14" spans="2:10" x14ac:dyDescent="0.3">
      <c r="C14" s="16" t="s">
        <v>31</v>
      </c>
      <c r="D14" s="160"/>
      <c r="J14" s="210"/>
    </row>
    <row r="15" spans="2:10" x14ac:dyDescent="0.3">
      <c r="C15" s="16" t="s">
        <v>8</v>
      </c>
      <c r="D15" s="161"/>
      <c r="J15" s="210"/>
    </row>
    <row r="16" spans="2:10" ht="15.6" x14ac:dyDescent="0.3">
      <c r="C16" s="16" t="s">
        <v>9</v>
      </c>
      <c r="D16" s="161"/>
      <c r="G16" s="207"/>
      <c r="J16" s="210"/>
    </row>
    <row r="17" spans="2:10" ht="15.6" x14ac:dyDescent="0.3">
      <c r="C17" s="17"/>
      <c r="D17" s="6"/>
      <c r="G17" s="207"/>
      <c r="J17" s="210"/>
    </row>
    <row r="18" spans="2:10" ht="16.2" x14ac:dyDescent="0.3">
      <c r="C18" s="16"/>
      <c r="G18" s="208"/>
      <c r="J18" s="210"/>
    </row>
    <row r="19" spans="2:10" ht="15.6" x14ac:dyDescent="0.3">
      <c r="C19" s="16" t="s">
        <v>10</v>
      </c>
      <c r="D19" s="160"/>
      <c r="G19" s="207"/>
      <c r="J19" s="210"/>
    </row>
    <row r="20" spans="2:10" ht="15.6" x14ac:dyDescent="0.3">
      <c r="C20" s="16" t="s">
        <v>11</v>
      </c>
      <c r="D20" s="161"/>
      <c r="G20" s="207"/>
      <c r="J20" s="210"/>
    </row>
    <row r="21" spans="2:10" ht="15.6" x14ac:dyDescent="0.3">
      <c r="C21" s="5"/>
      <c r="G21" s="207"/>
    </row>
    <row r="22" spans="2:10" x14ac:dyDescent="0.3">
      <c r="B22" s="213"/>
      <c r="C22" s="213"/>
      <c r="D22" s="213"/>
      <c r="E22" s="213"/>
      <c r="G22" s="209"/>
    </row>
    <row r="23" spans="2:10" ht="15" thickBot="1" x14ac:dyDescent="0.35"/>
    <row r="24" spans="2:10" s="9" customFormat="1" ht="15" customHeight="1" thickBot="1" x14ac:dyDescent="0.3">
      <c r="C24" s="21" t="s">
        <v>12</v>
      </c>
      <c r="D24" s="20" t="s">
        <v>87</v>
      </c>
      <c r="E24" s="7"/>
      <c r="F24" s="8"/>
      <c r="G24" s="8"/>
      <c r="H24" s="8"/>
    </row>
    <row r="25" spans="2:10" s="9" customFormat="1" x14ac:dyDescent="0.3">
      <c r="C25" s="156" t="s">
        <v>129</v>
      </c>
      <c r="D25" s="154">
        <f>'Peer Nav'!I109</f>
        <v>0</v>
      </c>
      <c r="E25" s="8"/>
      <c r="F25" s="8"/>
      <c r="G25" s="8"/>
      <c r="H25" s="8"/>
    </row>
    <row r="26" spans="2:10" s="9" customFormat="1" x14ac:dyDescent="0.3">
      <c r="C26" s="157" t="s">
        <v>130</v>
      </c>
      <c r="D26" s="155">
        <f>'CHW Cert'!I109</f>
        <v>0</v>
      </c>
      <c r="E26" s="8"/>
      <c r="F26" s="8"/>
      <c r="G26" s="8"/>
      <c r="H26" s="8"/>
    </row>
    <row r="27" spans="2:10" s="9" customFormat="1" x14ac:dyDescent="0.3">
      <c r="C27" s="157" t="s">
        <v>131</v>
      </c>
      <c r="D27" s="155">
        <f>IMCM!I109</f>
        <v>0</v>
      </c>
      <c r="E27" s="8"/>
      <c r="F27" s="8"/>
      <c r="G27" s="8"/>
      <c r="H27" s="8"/>
    </row>
    <row r="28" spans="2:10" s="9" customFormat="1" x14ac:dyDescent="0.3">
      <c r="C28" s="157" t="s">
        <v>132</v>
      </c>
      <c r="D28" s="155">
        <f>'S.A.-Out'!I109</f>
        <v>0</v>
      </c>
      <c r="E28" s="8"/>
      <c r="F28" s="8"/>
      <c r="G28" s="8"/>
      <c r="H28" s="8"/>
    </row>
    <row r="29" spans="2:10" s="9" customFormat="1" x14ac:dyDescent="0.3">
      <c r="C29" s="157" t="s">
        <v>133</v>
      </c>
      <c r="D29" s="155">
        <f>'Med Trans'!I108</f>
        <v>0</v>
      </c>
      <c r="E29" s="8"/>
      <c r="F29" s="8"/>
      <c r="G29" s="8"/>
      <c r="H29" s="8"/>
    </row>
    <row r="30" spans="2:10" s="9" customFormat="1" x14ac:dyDescent="0.3">
      <c r="C30" s="157" t="s">
        <v>134</v>
      </c>
      <c r="D30" s="155">
        <f>'Rapid ART'!I109</f>
        <v>0</v>
      </c>
      <c r="E30" s="8"/>
      <c r="F30" s="8"/>
      <c r="G30" s="8"/>
      <c r="H30" s="8"/>
    </row>
    <row r="31" spans="2:10" s="9" customFormat="1" x14ac:dyDescent="0.3">
      <c r="C31" s="157" t="s">
        <v>135</v>
      </c>
      <c r="D31" s="155">
        <f>HIPCSA!I109</f>
        <v>0</v>
      </c>
      <c r="E31" s="8"/>
      <c r="F31" s="8"/>
      <c r="G31" s="8"/>
      <c r="H31" s="8"/>
    </row>
    <row r="32" spans="2:10" s="9" customFormat="1" x14ac:dyDescent="0.3">
      <c r="C32" s="157" t="s">
        <v>136</v>
      </c>
      <c r="D32" s="155">
        <f>EFA!I109</f>
        <v>0</v>
      </c>
      <c r="E32" s="8"/>
      <c r="F32" s="8"/>
      <c r="G32" s="8"/>
      <c r="H32" s="8"/>
    </row>
    <row r="33" spans="2:8" s="9" customFormat="1" x14ac:dyDescent="0.3">
      <c r="C33" s="157" t="s">
        <v>137</v>
      </c>
      <c r="D33" s="155">
        <f>Psychosocial!I109</f>
        <v>0</v>
      </c>
      <c r="E33" s="8"/>
      <c r="F33" s="8"/>
      <c r="G33" s="8"/>
      <c r="H33" s="8"/>
    </row>
    <row r="34" spans="2:8" s="9" customFormat="1" x14ac:dyDescent="0.3">
      <c r="C34" s="157" t="s">
        <v>138</v>
      </c>
      <c r="D34" s="155">
        <f>'Non-MCM'!I109</f>
        <v>0</v>
      </c>
      <c r="E34" s="8"/>
      <c r="F34" s="8"/>
      <c r="G34" s="8"/>
      <c r="H34" s="8"/>
    </row>
    <row r="35" spans="2:8" s="9" customFormat="1" ht="15" thickBot="1" x14ac:dyDescent="0.35">
      <c r="C35" s="157" t="s">
        <v>139</v>
      </c>
      <c r="D35" s="155">
        <f>Legal!I109</f>
        <v>0</v>
      </c>
      <c r="E35" s="8"/>
      <c r="F35" s="8"/>
      <c r="G35" s="8"/>
      <c r="H35" s="8"/>
    </row>
    <row r="36" spans="2:8" ht="15" thickBot="1" x14ac:dyDescent="0.35">
      <c r="C36" s="158" t="s">
        <v>4</v>
      </c>
      <c r="D36" s="159">
        <f>SUM(D25:D35)</f>
        <v>0</v>
      </c>
      <c r="E36" s="10"/>
      <c r="F36" s="11"/>
      <c r="G36" s="11"/>
      <c r="H36" s="11"/>
    </row>
    <row r="37" spans="2:8" s="14" customFormat="1" ht="12" x14ac:dyDescent="0.25">
      <c r="C37" s="19"/>
      <c r="D37" s="12"/>
      <c r="E37" s="13"/>
      <c r="F37" s="13"/>
      <c r="G37" s="13"/>
      <c r="H37" s="13"/>
    </row>
    <row r="38" spans="2:8" x14ac:dyDescent="0.3">
      <c r="B38" s="212"/>
      <c r="C38" s="212"/>
      <c r="D38" s="212"/>
      <c r="E38" s="212"/>
    </row>
    <row r="39" spans="2:8" x14ac:dyDescent="0.3">
      <c r="B39" s="212"/>
      <c r="C39" s="212"/>
      <c r="D39" s="212"/>
      <c r="E39" s="212"/>
    </row>
    <row r="40" spans="2:8" x14ac:dyDescent="0.3">
      <c r="C40" s="18"/>
    </row>
  </sheetData>
  <sheetProtection formatCells="0" formatColumns="0" formatRows="0" autoFilter="0"/>
  <mergeCells count="6">
    <mergeCell ref="B38:E38"/>
    <mergeCell ref="B39:E39"/>
    <mergeCell ref="B22:E22"/>
    <mergeCell ref="B1:E1"/>
    <mergeCell ref="B4:E4"/>
    <mergeCell ref="B2:E2"/>
  </mergeCells>
  <pageMargins left="0.7" right="0.7" top="0.75" bottom="0.75" header="0.3" footer="0.3"/>
  <pageSetup scale="8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KEY!$C$2:$C$16</xm:f>
          </x14:formula1>
          <xm:sqref>B2:E2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  <pageSetUpPr fitToPage="1"/>
  </sheetPr>
  <dimension ref="A1:P212"/>
  <sheetViews>
    <sheetView topLeftCell="B1" zoomScaleNormal="100" workbookViewId="0">
      <selection activeCell="C2" sqref="C2:I2"/>
    </sheetView>
  </sheetViews>
  <sheetFormatPr defaultColWidth="9.21875" defaultRowHeight="14.4" x14ac:dyDescent="0.3"/>
  <cols>
    <col min="1" max="1" width="9.21875" style="34" hidden="1" customWidth="1"/>
    <col min="2" max="2" width="9.21875" style="34"/>
    <col min="3" max="3" width="40.77734375" style="34" bestFit="1" customWidth="1"/>
    <col min="4" max="4" width="17.44140625" style="34" bestFit="1" customWidth="1"/>
    <col min="5" max="5" width="23.5546875" style="34" bestFit="1" customWidth="1"/>
    <col min="6" max="6" width="9.44140625" style="34" bestFit="1" customWidth="1"/>
    <col min="7" max="7" width="17.21875" style="34" bestFit="1" customWidth="1"/>
    <col min="8" max="8" width="13.21875" style="34" customWidth="1"/>
    <col min="9" max="9" width="20.21875" style="34" customWidth="1"/>
    <col min="10" max="10" width="9.21875" style="34"/>
    <col min="11" max="11" width="5.44140625" style="34" customWidth="1"/>
    <col min="12" max="12" width="10.5546875" style="34" bestFit="1" customWidth="1"/>
    <col min="13" max="15" width="9.21875" style="34"/>
    <col min="16" max="16" width="8.21875" style="34" bestFit="1" customWidth="1"/>
    <col min="17" max="16384" width="9.21875" style="34"/>
  </cols>
  <sheetData>
    <row r="1" spans="1:11" x14ac:dyDescent="0.3">
      <c r="C1" s="237" t="s">
        <v>115</v>
      </c>
      <c r="D1" s="237"/>
      <c r="E1" s="237"/>
      <c r="F1" s="237"/>
      <c r="G1" s="237"/>
      <c r="H1" s="237"/>
      <c r="I1" s="237"/>
      <c r="J1" s="104"/>
    </row>
    <row r="2" spans="1:11" ht="21" x14ac:dyDescent="0.4">
      <c r="C2" s="294" t="s">
        <v>140</v>
      </c>
      <c r="D2" s="294"/>
      <c r="E2" s="294"/>
      <c r="F2" s="294"/>
      <c r="G2" s="294"/>
      <c r="H2" s="294"/>
      <c r="I2" s="294"/>
    </row>
    <row r="3" spans="1:11" ht="21" x14ac:dyDescent="0.4">
      <c r="C3" s="250"/>
      <c r="D3" s="250"/>
      <c r="E3" s="250"/>
      <c r="F3" s="250"/>
      <c r="G3" s="250"/>
      <c r="H3" s="250"/>
      <c r="I3" s="250"/>
      <c r="J3" s="105"/>
    </row>
    <row r="4" spans="1:11" ht="15" thickBot="1" x14ac:dyDescent="0.35">
      <c r="C4" s="106"/>
      <c r="D4" s="106"/>
      <c r="E4" s="106"/>
      <c r="F4" s="106"/>
      <c r="G4" s="106"/>
      <c r="H4" s="106"/>
      <c r="I4" s="106"/>
      <c r="J4" s="105"/>
    </row>
    <row r="5" spans="1:11" ht="18.600000000000001" thickBot="1" x14ac:dyDescent="0.35">
      <c r="A5" s="151" t="s">
        <v>86</v>
      </c>
      <c r="C5" s="232" t="s">
        <v>47</v>
      </c>
      <c r="D5" s="233"/>
      <c r="E5" s="233"/>
      <c r="F5" s="233"/>
      <c r="G5" s="233"/>
      <c r="H5" s="233"/>
      <c r="I5" s="248"/>
    </row>
    <row r="6" spans="1:11" ht="15" thickBot="1" x14ac:dyDescent="0.35">
      <c r="A6" s="152" t="str">
        <f>A25</f>
        <v>NO</v>
      </c>
      <c r="C6" s="42" t="s">
        <v>45</v>
      </c>
      <c r="D6" s="43" t="s">
        <v>46</v>
      </c>
      <c r="E6" s="43" t="s">
        <v>99</v>
      </c>
      <c r="F6" s="43" t="s">
        <v>67</v>
      </c>
      <c r="G6" s="43" t="s">
        <v>68</v>
      </c>
      <c r="H6" s="93" t="s">
        <v>43</v>
      </c>
      <c r="I6" s="95" t="s">
        <v>1</v>
      </c>
    </row>
    <row r="7" spans="1:11" x14ac:dyDescent="0.3">
      <c r="A7" s="152" t="str">
        <f>IF(I7&gt;0,"YES","NO")</f>
        <v>NO</v>
      </c>
      <c r="C7" s="29"/>
      <c r="D7" s="30"/>
      <c r="E7" s="22"/>
      <c r="F7" s="25"/>
      <c r="G7" s="62"/>
      <c r="H7" s="27"/>
      <c r="I7" s="96">
        <f>ROUND(IFERROR(((E7/12)*G7)*H7,0),2)</f>
        <v>0</v>
      </c>
    </row>
    <row r="8" spans="1:11" x14ac:dyDescent="0.3">
      <c r="A8" s="152" t="str">
        <f t="shared" ref="A8:A25" si="0">IF(I8&gt;0,"YES","NO")</f>
        <v>NO</v>
      </c>
      <c r="C8" s="29"/>
      <c r="D8" s="30"/>
      <c r="E8" s="22"/>
      <c r="F8" s="25"/>
      <c r="G8" s="62"/>
      <c r="H8" s="27"/>
      <c r="I8" s="96">
        <f t="shared" ref="I8:I24" si="1">ROUND(IFERROR(((E8/12)*G8)*H8,0),2)</f>
        <v>0</v>
      </c>
    </row>
    <row r="9" spans="1:11" x14ac:dyDescent="0.3">
      <c r="A9" s="152" t="str">
        <f t="shared" si="0"/>
        <v>NO</v>
      </c>
      <c r="C9" s="29"/>
      <c r="D9" s="30"/>
      <c r="E9" s="22"/>
      <c r="F9" s="25"/>
      <c r="G9" s="62"/>
      <c r="H9" s="27"/>
      <c r="I9" s="96">
        <f t="shared" si="1"/>
        <v>0</v>
      </c>
    </row>
    <row r="10" spans="1:11" x14ac:dyDescent="0.3">
      <c r="A10" s="152" t="str">
        <f t="shared" si="0"/>
        <v>NO</v>
      </c>
      <c r="C10" s="29"/>
      <c r="D10" s="30"/>
      <c r="E10" s="22"/>
      <c r="F10" s="25"/>
      <c r="G10" s="62"/>
      <c r="H10" s="27"/>
      <c r="I10" s="96">
        <f t="shared" si="1"/>
        <v>0</v>
      </c>
    </row>
    <row r="11" spans="1:11" x14ac:dyDescent="0.3">
      <c r="A11" s="152" t="str">
        <f t="shared" si="0"/>
        <v>NO</v>
      </c>
      <c r="C11" s="29"/>
      <c r="D11" s="30"/>
      <c r="E11" s="22"/>
      <c r="F11" s="25"/>
      <c r="G11" s="62"/>
      <c r="H11" s="27"/>
      <c r="I11" s="96">
        <f t="shared" si="1"/>
        <v>0</v>
      </c>
    </row>
    <row r="12" spans="1:11" x14ac:dyDescent="0.3">
      <c r="A12" s="152" t="str">
        <f t="shared" si="0"/>
        <v>NO</v>
      </c>
      <c r="C12" s="29"/>
      <c r="D12" s="30"/>
      <c r="E12" s="22"/>
      <c r="F12" s="25"/>
      <c r="G12" s="62"/>
      <c r="H12" s="27"/>
      <c r="I12" s="96">
        <f t="shared" si="1"/>
        <v>0</v>
      </c>
    </row>
    <row r="13" spans="1:11" x14ac:dyDescent="0.3">
      <c r="A13" s="152" t="str">
        <f t="shared" si="0"/>
        <v>NO</v>
      </c>
      <c r="C13" s="29"/>
      <c r="D13" s="30"/>
      <c r="E13" s="22"/>
      <c r="F13" s="25"/>
      <c r="G13" s="62"/>
      <c r="H13" s="27"/>
      <c r="I13" s="96">
        <f t="shared" si="1"/>
        <v>0</v>
      </c>
    </row>
    <row r="14" spans="1:11" x14ac:dyDescent="0.3">
      <c r="A14" s="152" t="str">
        <f t="shared" si="0"/>
        <v>NO</v>
      </c>
      <c r="C14" s="29"/>
      <c r="D14" s="30"/>
      <c r="E14" s="22"/>
      <c r="F14" s="25"/>
      <c r="G14" s="62"/>
      <c r="H14" s="27"/>
      <c r="I14" s="96">
        <f t="shared" si="1"/>
        <v>0</v>
      </c>
    </row>
    <row r="15" spans="1:11" x14ac:dyDescent="0.3">
      <c r="A15" s="152" t="str">
        <f t="shared" si="0"/>
        <v>NO</v>
      </c>
      <c r="C15" s="29"/>
      <c r="D15" s="30"/>
      <c r="E15" s="22"/>
      <c r="F15" s="25"/>
      <c r="G15" s="62"/>
      <c r="H15" s="27"/>
      <c r="I15" s="96">
        <f t="shared" si="1"/>
        <v>0</v>
      </c>
    </row>
    <row r="16" spans="1:11" x14ac:dyDescent="0.3">
      <c r="A16" s="152" t="str">
        <f t="shared" si="0"/>
        <v>NO</v>
      </c>
      <c r="C16" s="29"/>
      <c r="D16" s="30"/>
      <c r="E16" s="22"/>
      <c r="F16" s="25"/>
      <c r="G16" s="62"/>
      <c r="H16" s="27"/>
      <c r="I16" s="96">
        <f t="shared" si="1"/>
        <v>0</v>
      </c>
      <c r="K16" s="132"/>
    </row>
    <row r="17" spans="1:9" x14ac:dyDescent="0.3">
      <c r="A17" s="152" t="str">
        <f t="shared" si="0"/>
        <v>NO</v>
      </c>
      <c r="C17" s="29"/>
      <c r="D17" s="30"/>
      <c r="E17" s="22"/>
      <c r="F17" s="25"/>
      <c r="G17" s="62"/>
      <c r="H17" s="27"/>
      <c r="I17" s="96">
        <f t="shared" si="1"/>
        <v>0</v>
      </c>
    </row>
    <row r="18" spans="1:9" x14ac:dyDescent="0.3">
      <c r="A18" s="152" t="str">
        <f t="shared" si="0"/>
        <v>NO</v>
      </c>
      <c r="C18" s="29"/>
      <c r="D18" s="30"/>
      <c r="E18" s="22"/>
      <c r="F18" s="25"/>
      <c r="G18" s="62"/>
      <c r="H18" s="27"/>
      <c r="I18" s="96">
        <f t="shared" si="1"/>
        <v>0</v>
      </c>
    </row>
    <row r="19" spans="1:9" x14ac:dyDescent="0.3">
      <c r="A19" s="152" t="str">
        <f t="shared" si="0"/>
        <v>NO</v>
      </c>
      <c r="C19" s="29"/>
      <c r="D19" s="30"/>
      <c r="E19" s="22"/>
      <c r="F19" s="25"/>
      <c r="G19" s="62"/>
      <c r="H19" s="27"/>
      <c r="I19" s="96">
        <f t="shared" si="1"/>
        <v>0</v>
      </c>
    </row>
    <row r="20" spans="1:9" x14ac:dyDescent="0.3">
      <c r="A20" s="152" t="str">
        <f t="shared" si="0"/>
        <v>NO</v>
      </c>
      <c r="C20" s="29"/>
      <c r="D20" s="30"/>
      <c r="E20" s="22"/>
      <c r="F20" s="25"/>
      <c r="G20" s="62"/>
      <c r="H20" s="27"/>
      <c r="I20" s="96">
        <f t="shared" si="1"/>
        <v>0</v>
      </c>
    </row>
    <row r="21" spans="1:9" x14ac:dyDescent="0.3">
      <c r="A21" s="152" t="str">
        <f t="shared" si="0"/>
        <v>NO</v>
      </c>
      <c r="C21" s="29"/>
      <c r="D21" s="30"/>
      <c r="E21" s="22"/>
      <c r="F21" s="25"/>
      <c r="G21" s="62"/>
      <c r="H21" s="27"/>
      <c r="I21" s="96">
        <f t="shared" si="1"/>
        <v>0</v>
      </c>
    </row>
    <row r="22" spans="1:9" x14ac:dyDescent="0.3">
      <c r="A22" s="152" t="str">
        <f t="shared" si="0"/>
        <v>NO</v>
      </c>
      <c r="C22" s="29"/>
      <c r="D22" s="30"/>
      <c r="E22" s="22"/>
      <c r="F22" s="25"/>
      <c r="G22" s="62"/>
      <c r="H22" s="27"/>
      <c r="I22" s="96">
        <f t="shared" si="1"/>
        <v>0</v>
      </c>
    </row>
    <row r="23" spans="1:9" x14ac:dyDescent="0.3">
      <c r="A23" s="152" t="str">
        <f t="shared" si="0"/>
        <v>NO</v>
      </c>
      <c r="C23" s="31"/>
      <c r="D23" s="32"/>
      <c r="E23" s="23"/>
      <c r="F23" s="26"/>
      <c r="G23" s="63"/>
      <c r="H23" s="28"/>
      <c r="I23" s="96">
        <f t="shared" si="1"/>
        <v>0</v>
      </c>
    </row>
    <row r="24" spans="1:9" ht="15" thickBot="1" x14ac:dyDescent="0.35">
      <c r="A24" s="152" t="str">
        <f t="shared" si="0"/>
        <v>NO</v>
      </c>
      <c r="C24" s="88"/>
      <c r="D24" s="89"/>
      <c r="E24" s="90"/>
      <c r="F24" s="91"/>
      <c r="G24" s="92"/>
      <c r="H24" s="94"/>
      <c r="I24" s="97">
        <f t="shared" si="1"/>
        <v>0</v>
      </c>
    </row>
    <row r="25" spans="1:9" ht="16.8" thickTop="1" thickBot="1" x14ac:dyDescent="0.35">
      <c r="A25" s="152" t="str">
        <f t="shared" si="0"/>
        <v>NO</v>
      </c>
      <c r="C25" s="251" t="s">
        <v>58</v>
      </c>
      <c r="D25" s="252"/>
      <c r="E25" s="252"/>
      <c r="F25" s="252"/>
      <c r="G25" s="252"/>
      <c r="H25" s="253"/>
      <c r="I25" s="101">
        <f>SUM(I7:I24)</f>
        <v>0</v>
      </c>
    </row>
    <row r="26" spans="1:9" ht="15" thickBot="1" x14ac:dyDescent="0.35">
      <c r="A26" s="152" t="str">
        <f>A45</f>
        <v>NO</v>
      </c>
      <c r="C26" s="42" t="s">
        <v>45</v>
      </c>
      <c r="D26" s="43" t="s">
        <v>46</v>
      </c>
      <c r="E26" s="43" t="str">
        <f>IF('!!COMPLETE FIRST!!'!$E$11="YES","","100% Annual Fringe Cost")</f>
        <v>100% Annual Fringe Cost</v>
      </c>
      <c r="F26" s="43"/>
      <c r="G26" s="43" t="str">
        <f>IF('!!COMPLETE FIRST!!'!$E$11="YES","Fringe Rate %","")</f>
        <v/>
      </c>
      <c r="H26" s="93"/>
      <c r="I26" s="95" t="s">
        <v>1</v>
      </c>
    </row>
    <row r="27" spans="1:9" x14ac:dyDescent="0.3">
      <c r="A27" s="152" t="str">
        <f>IF(I27&gt;0,"YES","NO")</f>
        <v>NO</v>
      </c>
      <c r="C27" s="186" t="str">
        <f t="shared" ref="C27:D44" si="2">IF(C7="","",C7)</f>
        <v/>
      </c>
      <c r="D27" s="187" t="str">
        <f t="shared" si="2"/>
        <v/>
      </c>
      <c r="E27" s="22"/>
      <c r="F27" s="84"/>
      <c r="G27" s="62"/>
      <c r="H27" s="85"/>
      <c r="I27" s="96">
        <f>IFERROR(ROUND(IF('!!COMPLETE FIRST!!'!$E$11="yes",(I7*G27),((E27/12)*G7)*H7),2),0)</f>
        <v>0</v>
      </c>
    </row>
    <row r="28" spans="1:9" x14ac:dyDescent="0.3">
      <c r="A28" s="152" t="str">
        <f t="shared" ref="A28:A46" si="3">IF(I28&gt;0,"YES","NO")</f>
        <v>NO</v>
      </c>
      <c r="C28" s="185" t="str">
        <f t="shared" si="2"/>
        <v/>
      </c>
      <c r="D28" s="188" t="str">
        <f t="shared" si="2"/>
        <v/>
      </c>
      <c r="E28" s="22"/>
      <c r="F28" s="84"/>
      <c r="G28" s="62"/>
      <c r="H28" s="85"/>
      <c r="I28" s="96">
        <f>IFERROR(ROUND(IF('!!COMPLETE FIRST!!'!$E$11="yes",(I8*G28),((E28/12)*G8)*H8),2),0)</f>
        <v>0</v>
      </c>
    </row>
    <row r="29" spans="1:9" x14ac:dyDescent="0.3">
      <c r="A29" s="152" t="str">
        <f t="shared" si="3"/>
        <v>NO</v>
      </c>
      <c r="C29" s="185" t="str">
        <f t="shared" si="2"/>
        <v/>
      </c>
      <c r="D29" s="188" t="str">
        <f t="shared" si="2"/>
        <v/>
      </c>
      <c r="E29" s="22"/>
      <c r="F29" s="84"/>
      <c r="G29" s="62"/>
      <c r="H29" s="85"/>
      <c r="I29" s="96">
        <f>IFERROR(ROUND(IF('!!COMPLETE FIRST!!'!$E$11="yes",(I9*G29),((E29/12)*G9)*H9),2),0)</f>
        <v>0</v>
      </c>
    </row>
    <row r="30" spans="1:9" x14ac:dyDescent="0.3">
      <c r="A30" s="152" t="str">
        <f t="shared" si="3"/>
        <v>NO</v>
      </c>
      <c r="C30" s="185" t="str">
        <f t="shared" si="2"/>
        <v/>
      </c>
      <c r="D30" s="188" t="str">
        <f t="shared" si="2"/>
        <v/>
      </c>
      <c r="E30" s="22"/>
      <c r="F30" s="84"/>
      <c r="G30" s="62"/>
      <c r="H30" s="85"/>
      <c r="I30" s="96">
        <f>IFERROR(ROUND(IF('!!COMPLETE FIRST!!'!$E$11="yes",(I10*G30),((E30/12)*G10)*H10),2),0)</f>
        <v>0</v>
      </c>
    </row>
    <row r="31" spans="1:9" x14ac:dyDescent="0.3">
      <c r="A31" s="152" t="str">
        <f t="shared" si="3"/>
        <v>NO</v>
      </c>
      <c r="C31" s="185" t="str">
        <f t="shared" si="2"/>
        <v/>
      </c>
      <c r="D31" s="188" t="str">
        <f t="shared" si="2"/>
        <v/>
      </c>
      <c r="E31" s="22"/>
      <c r="F31" s="84"/>
      <c r="G31" s="62"/>
      <c r="H31" s="85"/>
      <c r="I31" s="96">
        <f>IFERROR(ROUND(IF('!!COMPLETE FIRST!!'!$E$11="yes",(I11*G31),((E31/12)*G11)*H11),2),0)</f>
        <v>0</v>
      </c>
    </row>
    <row r="32" spans="1:9" x14ac:dyDescent="0.3">
      <c r="A32" s="152" t="str">
        <f t="shared" si="3"/>
        <v>NO</v>
      </c>
      <c r="C32" s="185" t="str">
        <f t="shared" si="2"/>
        <v/>
      </c>
      <c r="D32" s="188" t="str">
        <f t="shared" si="2"/>
        <v/>
      </c>
      <c r="E32" s="22"/>
      <c r="F32" s="84"/>
      <c r="G32" s="62"/>
      <c r="H32" s="85"/>
      <c r="I32" s="96">
        <f>IFERROR(ROUND(IF('!!COMPLETE FIRST!!'!$E$11="yes",(I12*G32),((E32/12)*G12)*H12),2),0)</f>
        <v>0</v>
      </c>
    </row>
    <row r="33" spans="1:16" x14ac:dyDescent="0.3">
      <c r="A33" s="152" t="str">
        <f t="shared" si="3"/>
        <v>NO</v>
      </c>
      <c r="C33" s="185" t="str">
        <f t="shared" si="2"/>
        <v/>
      </c>
      <c r="D33" s="188" t="str">
        <f t="shared" si="2"/>
        <v/>
      </c>
      <c r="E33" s="22"/>
      <c r="F33" s="84"/>
      <c r="G33" s="62"/>
      <c r="H33" s="85"/>
      <c r="I33" s="96">
        <f>IFERROR(ROUND(IF('!!COMPLETE FIRST!!'!$E$11="yes",(I13*G33),((E33/12)*G13)*H13),2),0)</f>
        <v>0</v>
      </c>
    </row>
    <row r="34" spans="1:16" x14ac:dyDescent="0.3">
      <c r="A34" s="152" t="str">
        <f t="shared" si="3"/>
        <v>NO</v>
      </c>
      <c r="C34" s="185" t="str">
        <f t="shared" si="2"/>
        <v/>
      </c>
      <c r="D34" s="188" t="str">
        <f t="shared" si="2"/>
        <v/>
      </c>
      <c r="E34" s="22"/>
      <c r="F34" s="84"/>
      <c r="G34" s="62"/>
      <c r="H34" s="85"/>
      <c r="I34" s="96">
        <f>IFERROR(ROUND(IF('!!COMPLETE FIRST!!'!$E$11="yes",(I14*G34),((E34/12)*G14)*H14),2),0)</f>
        <v>0</v>
      </c>
    </row>
    <row r="35" spans="1:16" x14ac:dyDescent="0.3">
      <c r="A35" s="152" t="str">
        <f t="shared" si="3"/>
        <v>NO</v>
      </c>
      <c r="C35" s="185" t="str">
        <f t="shared" si="2"/>
        <v/>
      </c>
      <c r="D35" s="188" t="str">
        <f t="shared" si="2"/>
        <v/>
      </c>
      <c r="E35" s="22"/>
      <c r="F35" s="84"/>
      <c r="G35" s="62"/>
      <c r="H35" s="85"/>
      <c r="I35" s="96">
        <f>IFERROR(ROUND(IF('!!COMPLETE FIRST!!'!$E$11="yes",(I15*G35),((E35/12)*G15)*H15),2),0)</f>
        <v>0</v>
      </c>
      <c r="P35" s="202"/>
    </row>
    <row r="36" spans="1:16" x14ac:dyDescent="0.3">
      <c r="A36" s="152" t="str">
        <f t="shared" si="3"/>
        <v>NO</v>
      </c>
      <c r="C36" s="185" t="str">
        <f t="shared" si="2"/>
        <v/>
      </c>
      <c r="D36" s="188" t="str">
        <f t="shared" si="2"/>
        <v/>
      </c>
      <c r="E36" s="22"/>
      <c r="F36" s="84"/>
      <c r="G36" s="62"/>
      <c r="H36" s="85"/>
      <c r="I36" s="96">
        <f>IFERROR(ROUND(IF('!!COMPLETE FIRST!!'!$E$11="yes",(I16*G36),((E36/12)*G16)*H16),2),0)</f>
        <v>0</v>
      </c>
    </row>
    <row r="37" spans="1:16" x14ac:dyDescent="0.3">
      <c r="A37" s="152" t="str">
        <f t="shared" si="3"/>
        <v>NO</v>
      </c>
      <c r="C37" s="185" t="str">
        <f t="shared" si="2"/>
        <v/>
      </c>
      <c r="D37" s="188" t="str">
        <f t="shared" si="2"/>
        <v/>
      </c>
      <c r="E37" s="22"/>
      <c r="F37" s="84"/>
      <c r="G37" s="62"/>
      <c r="H37" s="85"/>
      <c r="I37" s="96">
        <f>IFERROR(ROUND(IF('!!COMPLETE FIRST!!'!$E$11="yes",(I17*G37),((E37/12)*G17)*H17),2),0)</f>
        <v>0</v>
      </c>
    </row>
    <row r="38" spans="1:16" x14ac:dyDescent="0.3">
      <c r="A38" s="152" t="str">
        <f t="shared" si="3"/>
        <v>NO</v>
      </c>
      <c r="C38" s="185" t="str">
        <f t="shared" si="2"/>
        <v/>
      </c>
      <c r="D38" s="188" t="str">
        <f t="shared" si="2"/>
        <v/>
      </c>
      <c r="E38" s="22"/>
      <c r="F38" s="84"/>
      <c r="G38" s="62"/>
      <c r="H38" s="85"/>
      <c r="I38" s="96">
        <f>IFERROR(ROUND(IF('!!COMPLETE FIRST!!'!$E$11="yes",(I18*G38),((E38/12)*G18)*H18),2),0)</f>
        <v>0</v>
      </c>
    </row>
    <row r="39" spans="1:16" x14ac:dyDescent="0.3">
      <c r="A39" s="152" t="str">
        <f t="shared" si="3"/>
        <v>NO</v>
      </c>
      <c r="C39" s="185" t="str">
        <f t="shared" si="2"/>
        <v/>
      </c>
      <c r="D39" s="188" t="str">
        <f t="shared" si="2"/>
        <v/>
      </c>
      <c r="E39" s="22"/>
      <c r="F39" s="84"/>
      <c r="G39" s="62"/>
      <c r="H39" s="85"/>
      <c r="I39" s="96">
        <f>IFERROR(ROUND(IF('!!COMPLETE FIRST!!'!$E$11="yes",(I19*G39),((E39/12)*G19)*H19),2),0)</f>
        <v>0</v>
      </c>
    </row>
    <row r="40" spans="1:16" x14ac:dyDescent="0.3">
      <c r="A40" s="152" t="str">
        <f t="shared" si="3"/>
        <v>NO</v>
      </c>
      <c r="C40" s="185" t="str">
        <f t="shared" si="2"/>
        <v/>
      </c>
      <c r="D40" s="188" t="str">
        <f t="shared" si="2"/>
        <v/>
      </c>
      <c r="E40" s="22"/>
      <c r="F40" s="84"/>
      <c r="G40" s="62"/>
      <c r="H40" s="85"/>
      <c r="I40" s="96">
        <f>IFERROR(ROUND(IF('!!COMPLETE FIRST!!'!$E$11="yes",(I20*G40),((E40/12)*G20)*H20),2),0)</f>
        <v>0</v>
      </c>
    </row>
    <row r="41" spans="1:16" x14ac:dyDescent="0.3">
      <c r="A41" s="152" t="str">
        <f t="shared" si="3"/>
        <v>NO</v>
      </c>
      <c r="C41" s="185" t="str">
        <f t="shared" si="2"/>
        <v/>
      </c>
      <c r="D41" s="188" t="str">
        <f t="shared" si="2"/>
        <v/>
      </c>
      <c r="E41" s="22"/>
      <c r="F41" s="84"/>
      <c r="G41" s="62"/>
      <c r="H41" s="85"/>
      <c r="I41" s="96">
        <f>IFERROR(ROUND(IF('!!COMPLETE FIRST!!'!$E$11="yes",(I21*G41),((E41/12)*G21)*H21),2),0)</f>
        <v>0</v>
      </c>
    </row>
    <row r="42" spans="1:16" x14ac:dyDescent="0.3">
      <c r="A42" s="152" t="str">
        <f t="shared" si="3"/>
        <v>NO</v>
      </c>
      <c r="C42" s="185" t="str">
        <f t="shared" si="2"/>
        <v/>
      </c>
      <c r="D42" s="188" t="str">
        <f t="shared" si="2"/>
        <v/>
      </c>
      <c r="E42" s="22"/>
      <c r="F42" s="84"/>
      <c r="G42" s="62"/>
      <c r="H42" s="85"/>
      <c r="I42" s="96">
        <f>IFERROR(ROUND(IF('!!COMPLETE FIRST!!'!$E$11="yes",(I22*G42),((E42/12)*G22)*H22),2),0)</f>
        <v>0</v>
      </c>
    </row>
    <row r="43" spans="1:16" x14ac:dyDescent="0.3">
      <c r="A43" s="152" t="str">
        <f t="shared" si="3"/>
        <v>NO</v>
      </c>
      <c r="C43" s="185" t="str">
        <f t="shared" si="2"/>
        <v/>
      </c>
      <c r="D43" s="188" t="str">
        <f t="shared" si="2"/>
        <v/>
      </c>
      <c r="E43" s="24"/>
      <c r="F43" s="86"/>
      <c r="G43" s="198"/>
      <c r="H43" s="87"/>
      <c r="I43" s="96">
        <f>IFERROR(ROUND(IF('!!COMPLETE FIRST!!'!$E$11="yes",(I23*G43),((E43/12)*G23)*H23),2),0)</f>
        <v>0</v>
      </c>
    </row>
    <row r="44" spans="1:16" ht="15" thickBot="1" x14ac:dyDescent="0.35">
      <c r="A44" s="152" t="str">
        <f t="shared" si="3"/>
        <v>NO</v>
      </c>
      <c r="C44" s="189" t="str">
        <f t="shared" si="2"/>
        <v/>
      </c>
      <c r="D44" s="190" t="str">
        <f t="shared" si="2"/>
        <v/>
      </c>
      <c r="E44" s="147"/>
      <c r="F44" s="148"/>
      <c r="G44" s="199"/>
      <c r="H44" s="149"/>
      <c r="I44" s="96">
        <f>IFERROR(ROUND(IF('!!COMPLETE FIRST!!'!$E$11="yes",(I24*G44),((E44/12)*G24)*H24),2),0)</f>
        <v>0</v>
      </c>
    </row>
    <row r="45" spans="1:16" ht="16.2" thickTop="1" x14ac:dyDescent="0.3">
      <c r="A45" s="152" t="str">
        <f t="shared" si="3"/>
        <v>NO</v>
      </c>
      <c r="C45" s="254" t="s">
        <v>59</v>
      </c>
      <c r="D45" s="255"/>
      <c r="E45" s="255"/>
      <c r="F45" s="255"/>
      <c r="G45" s="255"/>
      <c r="H45" s="256"/>
      <c r="I45" s="102">
        <f>SUM(I27:I44)</f>
        <v>0</v>
      </c>
    </row>
    <row r="46" spans="1:16" ht="16.2" thickBot="1" x14ac:dyDescent="0.35">
      <c r="A46" s="152" t="str">
        <f t="shared" si="3"/>
        <v>NO</v>
      </c>
      <c r="C46" s="257" t="s">
        <v>61</v>
      </c>
      <c r="D46" s="258"/>
      <c r="E46" s="258"/>
      <c r="F46" s="258"/>
      <c r="G46" s="258"/>
      <c r="H46" s="258"/>
      <c r="I46" s="103">
        <f>SUM(I45,I25)</f>
        <v>0</v>
      </c>
    </row>
    <row r="47" spans="1:16" ht="15" thickBot="1" x14ac:dyDescent="0.35">
      <c r="A47" s="152" t="str">
        <f>A58</f>
        <v>NO</v>
      </c>
      <c r="C47" s="44" t="s">
        <v>63</v>
      </c>
      <c r="D47" s="70" t="s">
        <v>78</v>
      </c>
      <c r="E47" s="261" t="s">
        <v>79</v>
      </c>
      <c r="F47" s="262"/>
      <c r="G47" s="262"/>
      <c r="H47" s="262"/>
      <c r="I47" s="95" t="s">
        <v>1</v>
      </c>
    </row>
    <row r="48" spans="1:16" x14ac:dyDescent="0.3">
      <c r="A48" s="152" t="str">
        <f t="shared" ref="A48:A72" si="4">IF(I48&gt;0,"YES","NO")</f>
        <v>NO</v>
      </c>
      <c r="C48" s="3"/>
      <c r="D48" s="201">
        <v>0</v>
      </c>
      <c r="E48" s="263"/>
      <c r="F48" s="264"/>
      <c r="G48" s="264"/>
      <c r="H48" s="264"/>
      <c r="I48" s="96">
        <f>D48</f>
        <v>0</v>
      </c>
    </row>
    <row r="49" spans="1:9" x14ac:dyDescent="0.3">
      <c r="A49" s="152" t="str">
        <f t="shared" si="4"/>
        <v>NO</v>
      </c>
      <c r="C49" s="4"/>
      <c r="D49" s="67">
        <v>0</v>
      </c>
      <c r="E49" s="259"/>
      <c r="F49" s="260"/>
      <c r="G49" s="260"/>
      <c r="H49" s="260"/>
      <c r="I49" s="96">
        <f t="shared" ref="I49:I57" si="5">D49</f>
        <v>0</v>
      </c>
    </row>
    <row r="50" spans="1:9" x14ac:dyDescent="0.3">
      <c r="A50" s="152" t="str">
        <f t="shared" si="4"/>
        <v>NO</v>
      </c>
      <c r="C50" s="45"/>
      <c r="D50" s="68">
        <v>0</v>
      </c>
      <c r="E50" s="259"/>
      <c r="F50" s="260"/>
      <c r="G50" s="260"/>
      <c r="H50" s="260"/>
      <c r="I50" s="98">
        <f t="shared" si="5"/>
        <v>0</v>
      </c>
    </row>
    <row r="51" spans="1:9" x14ac:dyDescent="0.3">
      <c r="A51" s="152" t="str">
        <f t="shared" si="4"/>
        <v>NO</v>
      </c>
      <c r="C51" s="3"/>
      <c r="D51" s="66">
        <v>0</v>
      </c>
      <c r="E51" s="259"/>
      <c r="F51" s="260"/>
      <c r="G51" s="260"/>
      <c r="H51" s="260"/>
      <c r="I51" s="96">
        <f t="shared" si="5"/>
        <v>0</v>
      </c>
    </row>
    <row r="52" spans="1:9" x14ac:dyDescent="0.3">
      <c r="A52" s="152" t="str">
        <f t="shared" si="4"/>
        <v>NO</v>
      </c>
      <c r="C52" s="45"/>
      <c r="D52" s="64">
        <v>0</v>
      </c>
      <c r="E52" s="259"/>
      <c r="F52" s="260"/>
      <c r="G52" s="260"/>
      <c r="H52" s="260"/>
      <c r="I52" s="98">
        <f t="shared" si="5"/>
        <v>0</v>
      </c>
    </row>
    <row r="53" spans="1:9" x14ac:dyDescent="0.3">
      <c r="A53" s="152" t="str">
        <f t="shared" si="4"/>
        <v>NO</v>
      </c>
      <c r="C53" s="45"/>
      <c r="D53" s="64">
        <v>0</v>
      </c>
      <c r="E53" s="259"/>
      <c r="F53" s="260"/>
      <c r="G53" s="260"/>
      <c r="H53" s="260"/>
      <c r="I53" s="98">
        <f t="shared" si="5"/>
        <v>0</v>
      </c>
    </row>
    <row r="54" spans="1:9" x14ac:dyDescent="0.3">
      <c r="A54" s="152" t="str">
        <f t="shared" si="4"/>
        <v>NO</v>
      </c>
      <c r="C54" s="45"/>
      <c r="D54" s="64">
        <v>0</v>
      </c>
      <c r="E54" s="259"/>
      <c r="F54" s="260"/>
      <c r="G54" s="260"/>
      <c r="H54" s="260"/>
      <c r="I54" s="98">
        <f t="shared" si="5"/>
        <v>0</v>
      </c>
    </row>
    <row r="55" spans="1:9" x14ac:dyDescent="0.3">
      <c r="A55" s="152" t="str">
        <f t="shared" si="4"/>
        <v>NO</v>
      </c>
      <c r="C55" s="45"/>
      <c r="D55" s="64">
        <v>0</v>
      </c>
      <c r="E55" s="259"/>
      <c r="F55" s="260"/>
      <c r="G55" s="260"/>
      <c r="H55" s="260"/>
      <c r="I55" s="98">
        <f t="shared" si="5"/>
        <v>0</v>
      </c>
    </row>
    <row r="56" spans="1:9" x14ac:dyDescent="0.3">
      <c r="A56" s="152" t="str">
        <f t="shared" si="4"/>
        <v>NO</v>
      </c>
      <c r="C56" s="47"/>
      <c r="D56" s="65">
        <v>0</v>
      </c>
      <c r="E56" s="273"/>
      <c r="F56" s="274"/>
      <c r="G56" s="274"/>
      <c r="H56" s="274"/>
      <c r="I56" s="98">
        <f t="shared" si="5"/>
        <v>0</v>
      </c>
    </row>
    <row r="57" spans="1:9" ht="15" thickBot="1" x14ac:dyDescent="0.35">
      <c r="A57" s="152" t="str">
        <f t="shared" si="4"/>
        <v>NO</v>
      </c>
      <c r="C57" s="150"/>
      <c r="D57" s="90">
        <v>0</v>
      </c>
      <c r="E57" s="275"/>
      <c r="F57" s="276"/>
      <c r="G57" s="276"/>
      <c r="H57" s="276"/>
      <c r="I57" s="99">
        <f t="shared" si="5"/>
        <v>0</v>
      </c>
    </row>
    <row r="58" spans="1:9" ht="16.8" thickTop="1" thickBot="1" x14ac:dyDescent="0.35">
      <c r="A58" s="152" t="str">
        <f t="shared" si="4"/>
        <v>NO</v>
      </c>
      <c r="C58" s="254" t="s">
        <v>64</v>
      </c>
      <c r="D58" s="255"/>
      <c r="E58" s="255"/>
      <c r="F58" s="255"/>
      <c r="G58" s="255"/>
      <c r="H58" s="256"/>
      <c r="I58" s="107">
        <f>SUM(I48:I57)</f>
        <v>0</v>
      </c>
    </row>
    <row r="59" spans="1:9" ht="18.600000000000001" thickBot="1" x14ac:dyDescent="0.35">
      <c r="A59" s="152" t="str">
        <f>A71</f>
        <v>NO</v>
      </c>
      <c r="C59" s="232" t="s">
        <v>100</v>
      </c>
      <c r="D59" s="233"/>
      <c r="E59" s="233"/>
      <c r="F59" s="233"/>
      <c r="G59" s="233"/>
      <c r="H59" s="233"/>
      <c r="I59" s="248"/>
    </row>
    <row r="60" spans="1:9" ht="15" thickBot="1" x14ac:dyDescent="0.35">
      <c r="A60" s="152" t="str">
        <f>A71</f>
        <v>NO</v>
      </c>
      <c r="C60" s="44" t="s">
        <v>109</v>
      </c>
      <c r="D60" s="70" t="s">
        <v>78</v>
      </c>
      <c r="E60" s="261" t="s">
        <v>79</v>
      </c>
      <c r="F60" s="262"/>
      <c r="G60" s="262"/>
      <c r="H60" s="262"/>
      <c r="I60" s="100"/>
    </row>
    <row r="61" spans="1:9" x14ac:dyDescent="0.3">
      <c r="A61" s="152" t="str">
        <f t="shared" si="4"/>
        <v>NO</v>
      </c>
      <c r="C61" s="3"/>
      <c r="D61" s="201"/>
      <c r="E61" s="263"/>
      <c r="F61" s="264"/>
      <c r="G61" s="264"/>
      <c r="H61" s="264"/>
      <c r="I61" s="96">
        <f>D61</f>
        <v>0</v>
      </c>
    </row>
    <row r="62" spans="1:9" x14ac:dyDescent="0.3">
      <c r="A62" s="152" t="str">
        <f t="shared" si="4"/>
        <v>NO</v>
      </c>
      <c r="C62" s="4"/>
      <c r="D62" s="67">
        <v>0</v>
      </c>
      <c r="E62" s="259"/>
      <c r="F62" s="260"/>
      <c r="G62" s="260"/>
      <c r="H62" s="260"/>
      <c r="I62" s="96">
        <f t="shared" ref="I62:I70" si="6">D62</f>
        <v>0</v>
      </c>
    </row>
    <row r="63" spans="1:9" x14ac:dyDescent="0.3">
      <c r="A63" s="152" t="str">
        <f t="shared" si="4"/>
        <v>NO</v>
      </c>
      <c r="C63" s="45"/>
      <c r="D63" s="68">
        <v>0</v>
      </c>
      <c r="E63" s="259"/>
      <c r="F63" s="260"/>
      <c r="G63" s="260"/>
      <c r="H63" s="260"/>
      <c r="I63" s="98">
        <f t="shared" si="6"/>
        <v>0</v>
      </c>
    </row>
    <row r="64" spans="1:9" x14ac:dyDescent="0.3">
      <c r="A64" s="152" t="str">
        <f t="shared" si="4"/>
        <v>NO</v>
      </c>
      <c r="C64" s="3"/>
      <c r="D64" s="66">
        <v>0</v>
      </c>
      <c r="E64" s="259"/>
      <c r="F64" s="260"/>
      <c r="G64" s="260"/>
      <c r="H64" s="260"/>
      <c r="I64" s="96">
        <f t="shared" si="6"/>
        <v>0</v>
      </c>
    </row>
    <row r="65" spans="1:9" x14ac:dyDescent="0.3">
      <c r="A65" s="152" t="str">
        <f t="shared" si="4"/>
        <v>NO</v>
      </c>
      <c r="C65" s="45"/>
      <c r="D65" s="64">
        <v>0</v>
      </c>
      <c r="E65" s="259"/>
      <c r="F65" s="260"/>
      <c r="G65" s="260"/>
      <c r="H65" s="260"/>
      <c r="I65" s="98">
        <f t="shared" si="6"/>
        <v>0</v>
      </c>
    </row>
    <row r="66" spans="1:9" x14ac:dyDescent="0.3">
      <c r="A66" s="152" t="str">
        <f t="shared" si="4"/>
        <v>NO</v>
      </c>
      <c r="C66" s="45"/>
      <c r="D66" s="64">
        <v>0</v>
      </c>
      <c r="E66" s="259"/>
      <c r="F66" s="260"/>
      <c r="G66" s="260"/>
      <c r="H66" s="260"/>
      <c r="I66" s="98">
        <f t="shared" si="6"/>
        <v>0</v>
      </c>
    </row>
    <row r="67" spans="1:9" x14ac:dyDescent="0.3">
      <c r="A67" s="152" t="str">
        <f t="shared" si="4"/>
        <v>NO</v>
      </c>
      <c r="C67" s="45"/>
      <c r="D67" s="64">
        <v>0</v>
      </c>
      <c r="E67" s="259"/>
      <c r="F67" s="260"/>
      <c r="G67" s="260"/>
      <c r="H67" s="260"/>
      <c r="I67" s="98">
        <f t="shared" si="6"/>
        <v>0</v>
      </c>
    </row>
    <row r="68" spans="1:9" x14ac:dyDescent="0.3">
      <c r="A68" s="152" t="str">
        <f t="shared" si="4"/>
        <v>NO</v>
      </c>
      <c r="C68" s="45"/>
      <c r="D68" s="64">
        <v>0</v>
      </c>
      <c r="E68" s="259"/>
      <c r="F68" s="260"/>
      <c r="G68" s="260"/>
      <c r="H68" s="260"/>
      <c r="I68" s="98">
        <f t="shared" si="6"/>
        <v>0</v>
      </c>
    </row>
    <row r="69" spans="1:9" x14ac:dyDescent="0.3">
      <c r="A69" s="152" t="str">
        <f t="shared" si="4"/>
        <v>NO</v>
      </c>
      <c r="C69" s="47"/>
      <c r="D69" s="65">
        <v>0</v>
      </c>
      <c r="E69" s="273"/>
      <c r="F69" s="274"/>
      <c r="G69" s="274"/>
      <c r="H69" s="274"/>
      <c r="I69" s="98">
        <f t="shared" si="6"/>
        <v>0</v>
      </c>
    </row>
    <row r="70" spans="1:9" ht="15" thickBot="1" x14ac:dyDescent="0.35">
      <c r="A70" s="152" t="str">
        <f t="shared" si="4"/>
        <v>NO</v>
      </c>
      <c r="C70" s="150"/>
      <c r="D70" s="90">
        <v>0</v>
      </c>
      <c r="E70" s="275"/>
      <c r="F70" s="276"/>
      <c r="G70" s="276"/>
      <c r="H70" s="276"/>
      <c r="I70" s="99">
        <f t="shared" si="6"/>
        <v>0</v>
      </c>
    </row>
    <row r="71" spans="1:9" ht="16.2" thickTop="1" x14ac:dyDescent="0.3">
      <c r="A71" s="152" t="str">
        <f t="shared" si="4"/>
        <v>NO</v>
      </c>
      <c r="C71" s="254" t="s">
        <v>101</v>
      </c>
      <c r="D71" s="255"/>
      <c r="E71" s="255"/>
      <c r="F71" s="255"/>
      <c r="G71" s="255"/>
      <c r="H71" s="256"/>
      <c r="I71" s="107">
        <f>SUM(I61:I70)</f>
        <v>0</v>
      </c>
    </row>
    <row r="72" spans="1:9" ht="16.2" thickBot="1" x14ac:dyDescent="0.35">
      <c r="A72" s="152" t="str">
        <f t="shared" si="4"/>
        <v>NO</v>
      </c>
      <c r="C72" s="257" t="s">
        <v>102</v>
      </c>
      <c r="D72" s="258"/>
      <c r="E72" s="258"/>
      <c r="F72" s="258"/>
      <c r="G72" s="258"/>
      <c r="H72" s="258"/>
      <c r="I72" s="108">
        <f>SUM(I71,I58,I46)</f>
        <v>0</v>
      </c>
    </row>
    <row r="73" spans="1:9" ht="18.600000000000001" thickBot="1" x14ac:dyDescent="0.35">
      <c r="A73" s="152"/>
      <c r="C73" s="232" t="s">
        <v>103</v>
      </c>
      <c r="D73" s="233"/>
      <c r="E73" s="233"/>
      <c r="F73" s="233"/>
      <c r="G73" s="233"/>
      <c r="H73" s="233"/>
      <c r="I73" s="248"/>
    </row>
    <row r="74" spans="1:9" ht="15" customHeight="1" x14ac:dyDescent="0.3">
      <c r="A74" s="152"/>
      <c r="C74" s="279" t="str">
        <f>IF('!!COMPLETE FIRST!!'!F5=KEY!G2,KEY!G39,IF('!!COMPLETE FIRST!!'!F5=KEY!G3,KEY!G41,IF('!!COMPLETE FIRST!!'!F5=KEY!G4,KEY!G40,IF('!!COMPLETE FIRST!!'!F5=KEY!G5,KEY!G42,""))))</f>
        <v/>
      </c>
      <c r="D74" s="280"/>
      <c r="E74" s="280"/>
      <c r="F74" s="280"/>
      <c r="G74" s="280"/>
      <c r="H74" s="280"/>
      <c r="I74" s="281"/>
    </row>
    <row r="75" spans="1:9" ht="15" customHeight="1" x14ac:dyDescent="0.3">
      <c r="A75" s="152"/>
      <c r="C75" s="282"/>
      <c r="D75" s="283"/>
      <c r="E75" s="283"/>
      <c r="F75" s="283"/>
      <c r="G75" s="283"/>
      <c r="H75" s="283"/>
      <c r="I75" s="284"/>
    </row>
    <row r="76" spans="1:9" ht="15" customHeight="1" x14ac:dyDescent="0.3">
      <c r="A76" s="152"/>
      <c r="C76" s="282"/>
      <c r="D76" s="283"/>
      <c r="E76" s="283"/>
      <c r="F76" s="283"/>
      <c r="G76" s="283"/>
      <c r="H76" s="283"/>
      <c r="I76" s="284"/>
    </row>
    <row r="77" spans="1:9" ht="15.75" customHeight="1" thickBot="1" x14ac:dyDescent="0.35">
      <c r="A77" s="152"/>
      <c r="C77" s="285"/>
      <c r="D77" s="286"/>
      <c r="E77" s="286"/>
      <c r="F77" s="286"/>
      <c r="G77" s="286"/>
      <c r="H77" s="286"/>
      <c r="I77" s="287"/>
    </row>
    <row r="78" spans="1:9" ht="15" thickBot="1" x14ac:dyDescent="0.35">
      <c r="A78" s="152" t="str">
        <f>IF(I84&gt;0,"YES","NO")</f>
        <v>NO</v>
      </c>
      <c r="C78" s="42" t="s">
        <v>111</v>
      </c>
      <c r="D78" s="43" t="s">
        <v>46</v>
      </c>
      <c r="E78" s="43" t="s">
        <v>44</v>
      </c>
      <c r="F78" s="43" t="s">
        <v>67</v>
      </c>
      <c r="G78" s="43" t="s">
        <v>68</v>
      </c>
      <c r="H78" s="93" t="s">
        <v>43</v>
      </c>
      <c r="I78" s="109" t="s">
        <v>1</v>
      </c>
    </row>
    <row r="79" spans="1:9" x14ac:dyDescent="0.3">
      <c r="A79" s="152" t="str">
        <f t="shared" ref="A79:A84" si="7">IF(I79&gt;0,"YES","NO")</f>
        <v>NO</v>
      </c>
      <c r="C79" s="1"/>
      <c r="D79" s="2"/>
      <c r="E79" s="22"/>
      <c r="F79" s="25"/>
      <c r="G79" s="62"/>
      <c r="H79" s="27"/>
      <c r="I79" s="96">
        <f>ROUND((IFERROR(((E79/12)*G79)*H79,0)),2)</f>
        <v>0</v>
      </c>
    </row>
    <row r="80" spans="1:9" x14ac:dyDescent="0.3">
      <c r="A80" s="152" t="str">
        <f t="shared" si="7"/>
        <v>NO</v>
      </c>
      <c r="C80" s="1"/>
      <c r="D80" s="2"/>
      <c r="E80" s="22"/>
      <c r="F80" s="72"/>
      <c r="G80" s="71"/>
      <c r="H80" s="27"/>
      <c r="I80" s="96">
        <f>ROUND((IFERROR(((E80/12)*G80)*H80,0)),2)</f>
        <v>0</v>
      </c>
    </row>
    <row r="81" spans="1:9" x14ac:dyDescent="0.3">
      <c r="A81" s="152" t="str">
        <f t="shared" si="7"/>
        <v>NO</v>
      </c>
      <c r="C81" s="1"/>
      <c r="D81" s="2"/>
      <c r="E81" s="22"/>
      <c r="F81" s="72"/>
      <c r="G81" s="71"/>
      <c r="H81" s="27"/>
      <c r="I81" s="96">
        <f>ROUND((IFERROR(((E81/12)*G81)*H81,0)),2)</f>
        <v>0</v>
      </c>
    </row>
    <row r="82" spans="1:9" x14ac:dyDescent="0.3">
      <c r="A82" s="152" t="str">
        <f t="shared" si="7"/>
        <v>NO</v>
      </c>
      <c r="C82" s="1"/>
      <c r="D82" s="2"/>
      <c r="E82" s="22"/>
      <c r="F82" s="72"/>
      <c r="G82" s="71"/>
      <c r="H82" s="27"/>
      <c r="I82" s="96">
        <f>ROUND((IFERROR(((E82/12)*G82)*H82,0)),2)</f>
        <v>0</v>
      </c>
    </row>
    <row r="83" spans="1:9" ht="15" thickBot="1" x14ac:dyDescent="0.35">
      <c r="A83" s="152" t="str">
        <f t="shared" si="7"/>
        <v>NO</v>
      </c>
      <c r="C83" s="164"/>
      <c r="D83" s="165"/>
      <c r="E83" s="166"/>
      <c r="F83" s="168"/>
      <c r="G83" s="169"/>
      <c r="H83" s="167"/>
      <c r="I83" s="96">
        <f>ROUND((IFERROR(((E83/12)*G83)*H83,0)),2)</f>
        <v>0</v>
      </c>
    </row>
    <row r="84" spans="1:9" ht="16.8" thickTop="1" thickBot="1" x14ac:dyDescent="0.35">
      <c r="A84" s="152" t="str">
        <f t="shared" si="7"/>
        <v>NO</v>
      </c>
      <c r="C84" s="251" t="s">
        <v>90</v>
      </c>
      <c r="D84" s="252"/>
      <c r="E84" s="252"/>
      <c r="F84" s="252"/>
      <c r="G84" s="252"/>
      <c r="H84" s="253"/>
      <c r="I84" s="172">
        <f>SUM(I79:I83)</f>
        <v>0</v>
      </c>
    </row>
    <row r="85" spans="1:9" ht="15" thickBot="1" x14ac:dyDescent="0.35">
      <c r="A85" s="152" t="str">
        <f>IF(I91&gt;0,"YES","NO")</f>
        <v>NO</v>
      </c>
      <c r="C85" s="42" t="s">
        <v>111</v>
      </c>
      <c r="D85" s="43" t="s">
        <v>46</v>
      </c>
      <c r="E85" s="43" t="str">
        <f>IF('!!COMPLETE FIRST!!'!$E$11="YES","","100% Annual Fringe Cost")</f>
        <v>100% Annual Fringe Cost</v>
      </c>
      <c r="F85" s="43"/>
      <c r="G85" s="43" t="str">
        <f>IF('!!COMPLETE FIRST!!'!$E$11="YES","Fringe Rate %","")</f>
        <v/>
      </c>
      <c r="H85" s="93"/>
      <c r="I85" s="95" t="s">
        <v>1</v>
      </c>
    </row>
    <row r="86" spans="1:9" x14ac:dyDescent="0.3">
      <c r="A86" s="152" t="str">
        <f t="shared" ref="A86:A91" si="8">IF(I86&gt;0,"YES","NO")</f>
        <v>NO</v>
      </c>
      <c r="C86" s="191" t="str">
        <f t="shared" ref="C86:D90" si="9">IF(C79="","",C79)</f>
        <v/>
      </c>
      <c r="D86" s="192" t="str">
        <f t="shared" si="9"/>
        <v/>
      </c>
      <c r="E86" s="22"/>
      <c r="F86" s="84"/>
      <c r="G86" s="62"/>
      <c r="H86" s="85"/>
      <c r="I86" s="96">
        <f>IFERROR(ROUND(IF('!!COMPLETE FIRST!!'!$E$11="yes",(I79*G86),((E86/12)*G79)*H79),2),0)</f>
        <v>0</v>
      </c>
    </row>
    <row r="87" spans="1:9" x14ac:dyDescent="0.3">
      <c r="A87" s="152" t="str">
        <f t="shared" si="8"/>
        <v>NO</v>
      </c>
      <c r="C87" s="83" t="str">
        <f t="shared" si="9"/>
        <v/>
      </c>
      <c r="D87" s="193" t="str">
        <f t="shared" si="9"/>
        <v/>
      </c>
      <c r="E87" s="22"/>
      <c r="F87" s="84"/>
      <c r="G87" s="62"/>
      <c r="H87" s="85"/>
      <c r="I87" s="96">
        <f>IFERROR(ROUND(IF('!!COMPLETE FIRST!!'!$E$11="yes",(I80*G87),((E87/12)*G80)*H80),2),0)</f>
        <v>0</v>
      </c>
    </row>
    <row r="88" spans="1:9" x14ac:dyDescent="0.3">
      <c r="A88" s="152" t="str">
        <f t="shared" si="8"/>
        <v>NO</v>
      </c>
      <c r="C88" s="83" t="str">
        <f t="shared" si="9"/>
        <v/>
      </c>
      <c r="D88" s="193" t="str">
        <f t="shared" si="9"/>
        <v/>
      </c>
      <c r="E88" s="22"/>
      <c r="F88" s="84"/>
      <c r="G88" s="62"/>
      <c r="H88" s="85"/>
      <c r="I88" s="96">
        <f>IFERROR(ROUND(IF('!!COMPLETE FIRST!!'!$E$11="yes",(I81*G88),((E88/12)*G81)*H81),2),0)</f>
        <v>0</v>
      </c>
    </row>
    <row r="89" spans="1:9" x14ac:dyDescent="0.3">
      <c r="A89" s="152" t="str">
        <f t="shared" si="8"/>
        <v>NO</v>
      </c>
      <c r="C89" s="83" t="str">
        <f t="shared" si="9"/>
        <v/>
      </c>
      <c r="D89" s="193" t="str">
        <f t="shared" si="9"/>
        <v/>
      </c>
      <c r="E89" s="22"/>
      <c r="F89" s="84"/>
      <c r="G89" s="62"/>
      <c r="H89" s="85"/>
      <c r="I89" s="96">
        <f>IFERROR(ROUND(IF('!!COMPLETE FIRST!!'!$E$11="yes",(I82*G89),((E89/12)*G82)*H82),2),0)</f>
        <v>0</v>
      </c>
    </row>
    <row r="90" spans="1:9" ht="15" thickBot="1" x14ac:dyDescent="0.35">
      <c r="A90" s="152" t="str">
        <f t="shared" si="8"/>
        <v>NO</v>
      </c>
      <c r="C90" s="194" t="str">
        <f t="shared" si="9"/>
        <v/>
      </c>
      <c r="D90" s="195" t="str">
        <f t="shared" si="9"/>
        <v/>
      </c>
      <c r="E90" s="166"/>
      <c r="F90" s="170"/>
      <c r="G90" s="200"/>
      <c r="H90" s="171"/>
      <c r="I90" s="96">
        <f>IFERROR(ROUND(IF('!!COMPLETE FIRST!!'!$E$11="yes",(I83*G90),((E90/12)*G83)*H83),2),0)</f>
        <v>0</v>
      </c>
    </row>
    <row r="91" spans="1:9" ht="16.8" thickTop="1" thickBot="1" x14ac:dyDescent="0.35">
      <c r="A91" s="152" t="str">
        <f t="shared" si="8"/>
        <v>NO</v>
      </c>
      <c r="C91" s="251" t="s">
        <v>91</v>
      </c>
      <c r="D91" s="252"/>
      <c r="E91" s="252"/>
      <c r="F91" s="252"/>
      <c r="G91" s="252"/>
      <c r="H91" s="253"/>
      <c r="I91" s="172">
        <f>SUM(I86:I90)</f>
        <v>0</v>
      </c>
    </row>
    <row r="92" spans="1:9" ht="15" thickBot="1" x14ac:dyDescent="0.35">
      <c r="A92" s="152" t="str">
        <f>IF(I104&gt;0,"YES","NO")</f>
        <v>NO</v>
      </c>
      <c r="C92" s="42" t="s">
        <v>62</v>
      </c>
      <c r="D92" s="43" t="s">
        <v>78</v>
      </c>
      <c r="E92" s="277" t="s">
        <v>82</v>
      </c>
      <c r="F92" s="278"/>
      <c r="G92" s="278"/>
      <c r="H92" s="278"/>
      <c r="I92" s="109"/>
    </row>
    <row r="93" spans="1:9" x14ac:dyDescent="0.3">
      <c r="A93" s="152" t="str">
        <f t="shared" ref="A93:A105" si="10">IF(I93&gt;0,"YES","NO")</f>
        <v>NO</v>
      </c>
      <c r="C93" s="1"/>
      <c r="D93" s="74">
        <v>0</v>
      </c>
      <c r="E93" s="241"/>
      <c r="F93" s="242"/>
      <c r="G93" s="242"/>
      <c r="H93" s="242"/>
      <c r="I93" s="96">
        <f>D93</f>
        <v>0</v>
      </c>
    </row>
    <row r="94" spans="1:9" x14ac:dyDescent="0.3">
      <c r="A94" s="152" t="str">
        <f t="shared" si="10"/>
        <v>NO</v>
      </c>
      <c r="C94" s="1"/>
      <c r="D94" s="74">
        <v>0</v>
      </c>
      <c r="E94" s="243"/>
      <c r="F94" s="244"/>
      <c r="G94" s="244"/>
      <c r="H94" s="244"/>
      <c r="I94" s="96">
        <f t="shared" ref="I94:I102" si="11">D94</f>
        <v>0</v>
      </c>
    </row>
    <row r="95" spans="1:9" x14ac:dyDescent="0.3">
      <c r="A95" s="152" t="str">
        <f t="shared" si="10"/>
        <v>NO</v>
      </c>
      <c r="C95" s="1"/>
      <c r="D95" s="74">
        <v>0</v>
      </c>
      <c r="E95" s="243"/>
      <c r="F95" s="244"/>
      <c r="G95" s="244"/>
      <c r="H95" s="244"/>
      <c r="I95" s="96">
        <f t="shared" si="11"/>
        <v>0</v>
      </c>
    </row>
    <row r="96" spans="1:9" x14ac:dyDescent="0.3">
      <c r="A96" s="152" t="str">
        <f t="shared" si="10"/>
        <v>NO</v>
      </c>
      <c r="C96" s="1"/>
      <c r="D96" s="74">
        <v>0</v>
      </c>
      <c r="E96" s="243"/>
      <c r="F96" s="244"/>
      <c r="G96" s="244"/>
      <c r="H96" s="244"/>
      <c r="I96" s="96">
        <f t="shared" si="11"/>
        <v>0</v>
      </c>
    </row>
    <row r="97" spans="1:12" x14ac:dyDescent="0.3">
      <c r="A97" s="152" t="str">
        <f t="shared" si="10"/>
        <v>NO</v>
      </c>
      <c r="C97" s="1"/>
      <c r="D97" s="74">
        <v>0</v>
      </c>
      <c r="E97" s="243"/>
      <c r="F97" s="244"/>
      <c r="G97" s="244"/>
      <c r="H97" s="244"/>
      <c r="I97" s="96">
        <f t="shared" si="11"/>
        <v>0</v>
      </c>
    </row>
    <row r="98" spans="1:12" x14ac:dyDescent="0.3">
      <c r="A98" s="152" t="str">
        <f t="shared" si="10"/>
        <v>NO</v>
      </c>
      <c r="C98" s="1"/>
      <c r="D98" s="74">
        <v>0</v>
      </c>
      <c r="E98" s="243"/>
      <c r="F98" s="244"/>
      <c r="G98" s="244"/>
      <c r="H98" s="244"/>
      <c r="I98" s="96">
        <f t="shared" si="11"/>
        <v>0</v>
      </c>
    </row>
    <row r="99" spans="1:12" x14ac:dyDescent="0.3">
      <c r="A99" s="152" t="str">
        <f t="shared" si="10"/>
        <v>NO</v>
      </c>
      <c r="C99" s="1"/>
      <c r="D99" s="74">
        <v>0</v>
      </c>
      <c r="E99" s="243"/>
      <c r="F99" s="244"/>
      <c r="G99" s="244"/>
      <c r="H99" s="244"/>
      <c r="I99" s="96">
        <f t="shared" si="11"/>
        <v>0</v>
      </c>
    </row>
    <row r="100" spans="1:12" x14ac:dyDescent="0.3">
      <c r="A100" s="152" t="str">
        <f t="shared" si="10"/>
        <v>NO</v>
      </c>
      <c r="C100" s="1"/>
      <c r="D100" s="74">
        <v>0</v>
      </c>
      <c r="E100" s="243"/>
      <c r="F100" s="244"/>
      <c r="G100" s="244"/>
      <c r="H100" s="244"/>
      <c r="I100" s="96">
        <f t="shared" si="11"/>
        <v>0</v>
      </c>
    </row>
    <row r="101" spans="1:12" x14ac:dyDescent="0.3">
      <c r="A101" s="152" t="str">
        <f t="shared" si="10"/>
        <v>NO</v>
      </c>
      <c r="C101" s="46"/>
      <c r="D101" s="75">
        <v>0</v>
      </c>
      <c r="E101" s="243"/>
      <c r="F101" s="244"/>
      <c r="G101" s="244"/>
      <c r="H101" s="244"/>
      <c r="I101" s="96">
        <f t="shared" si="11"/>
        <v>0</v>
      </c>
    </row>
    <row r="102" spans="1:12" ht="15" thickBot="1" x14ac:dyDescent="0.35">
      <c r="A102" s="152" t="str">
        <f t="shared" si="10"/>
        <v>NO</v>
      </c>
      <c r="C102" s="1"/>
      <c r="D102" s="74">
        <v>0</v>
      </c>
      <c r="E102" s="243"/>
      <c r="F102" s="244"/>
      <c r="G102" s="244"/>
      <c r="H102" s="244"/>
      <c r="I102" s="96">
        <f t="shared" si="11"/>
        <v>0</v>
      </c>
    </row>
    <row r="103" spans="1:12" ht="15" thickBot="1" x14ac:dyDescent="0.35">
      <c r="A103" s="152" t="str">
        <f t="shared" si="10"/>
        <v>NO</v>
      </c>
      <c r="C103" s="203" t="s">
        <v>112</v>
      </c>
      <c r="D103" s="204"/>
      <c r="E103" s="245" t="s">
        <v>113</v>
      </c>
      <c r="F103" s="246"/>
      <c r="G103" s="246"/>
      <c r="H103" s="247"/>
      <c r="I103" s="205">
        <f>D103*(I46+I58)</f>
        <v>0</v>
      </c>
    </row>
    <row r="104" spans="1:12" ht="16.8" thickTop="1" thickBot="1" x14ac:dyDescent="0.35">
      <c r="A104" s="152" t="str">
        <f t="shared" si="10"/>
        <v>NO</v>
      </c>
      <c r="C104" s="251" t="s">
        <v>92</v>
      </c>
      <c r="D104" s="252"/>
      <c r="E104" s="252"/>
      <c r="F104" s="252"/>
      <c r="G104" s="252"/>
      <c r="H104" s="253"/>
      <c r="I104" s="172">
        <f>SUM(I93:I103)</f>
        <v>0</v>
      </c>
    </row>
    <row r="105" spans="1:12" ht="15.6" x14ac:dyDescent="0.3">
      <c r="A105" s="152" t="str">
        <f t="shared" si="10"/>
        <v>YES</v>
      </c>
      <c r="C105" s="238" t="str">
        <f>IF(OR('!!COMPLETE FIRST!!'!F5=KEY!G3,'!!COMPLETE FIRST!!'!F5=KEY!G6),"ADMIN COST TOTAL","")</f>
        <v/>
      </c>
      <c r="D105" s="239"/>
      <c r="E105" s="239"/>
      <c r="F105" s="239"/>
      <c r="G105" s="239"/>
      <c r="H105" s="240"/>
      <c r="I105" s="173" t="str">
        <f>IF('!!COMPLETE FIRST!!'!F5=KEY!G3,SUM(I84,I91,I104),IF('!!COMPLETE FIRST!!'!F5=KEY!G6,SUM(I84,I91,I104),""))</f>
        <v/>
      </c>
    </row>
    <row r="106" spans="1:12" ht="15.6" x14ac:dyDescent="0.3">
      <c r="A106" s="152"/>
      <c r="C106" s="265" t="str">
        <f>IF('!!COMPLETE FIRST!!'!$F$5=KEY!G2,"Negotiated Indirect Cost Rate","")</f>
        <v/>
      </c>
      <c r="D106" s="266"/>
      <c r="E106" s="266"/>
      <c r="F106" s="266"/>
      <c r="G106" s="266"/>
      <c r="H106" s="269"/>
      <c r="I106" s="111" t="str">
        <f>IF('!!COMPLETE FIRST!!'!F5=KEY!G2,IF('!!COMPLETE FIRST!!'!$E$7&gt;=0.1,($I$72-$I$71)*0.1,($I$72-$I$71)*'!!COMPLETE FIRST!!'!$E$7),"")</f>
        <v/>
      </c>
    </row>
    <row r="107" spans="1:12" ht="15.6" x14ac:dyDescent="0.3">
      <c r="A107" s="152"/>
      <c r="C107" s="265" t="str">
        <f>IF('!!COMPLETE FIRST!!'!F5=KEY!G4,"10% De Minimis Rate","")</f>
        <v/>
      </c>
      <c r="D107" s="266"/>
      <c r="E107" s="266"/>
      <c r="F107" s="266"/>
      <c r="G107" s="266"/>
      <c r="H107" s="269"/>
      <c r="I107" s="111" t="str">
        <f>IF('!!COMPLETE FIRST!!'!$F$5=KEY!$G$4,(SUM(I72-I71)*0.1),"")</f>
        <v/>
      </c>
      <c r="L107" s="124"/>
    </row>
    <row r="108" spans="1:12" ht="16.2" thickBot="1" x14ac:dyDescent="0.35">
      <c r="A108" s="152"/>
      <c r="C108" s="265" t="s">
        <v>65</v>
      </c>
      <c r="D108" s="266"/>
      <c r="E108" s="266"/>
      <c r="F108" s="266"/>
      <c r="G108" s="266"/>
      <c r="H108" s="266"/>
      <c r="I108" s="103">
        <f>SUM(I105:I107)</f>
        <v>0</v>
      </c>
    </row>
    <row r="109" spans="1:12" ht="18.600000000000001" thickBot="1" x14ac:dyDescent="0.35">
      <c r="A109" s="152"/>
      <c r="C109" s="267" t="s">
        <v>66</v>
      </c>
      <c r="D109" s="268"/>
      <c r="E109" s="268"/>
      <c r="F109" s="268"/>
      <c r="G109" s="268"/>
      <c r="H109" s="268"/>
      <c r="I109" s="112">
        <f>I108+I72</f>
        <v>0</v>
      </c>
    </row>
    <row r="110" spans="1:12" ht="15" thickBot="1" x14ac:dyDescent="0.35">
      <c r="A110" s="152"/>
      <c r="C110" s="133"/>
      <c r="D110" s="133"/>
      <c r="E110" s="133"/>
      <c r="F110" s="133"/>
      <c r="G110" s="133"/>
      <c r="H110" s="113"/>
      <c r="I110" s="146"/>
    </row>
    <row r="111" spans="1:12" ht="15" thickBot="1" x14ac:dyDescent="0.35">
      <c r="A111" s="152"/>
      <c r="C111" s="134"/>
      <c r="D111" s="135"/>
      <c r="E111" s="134"/>
      <c r="F111" s="136"/>
      <c r="G111" s="137"/>
      <c r="H111" s="138" t="s">
        <v>83</v>
      </c>
      <c r="I111" s="131">
        <f>IFERROR(I108/I72,0)</f>
        <v>0</v>
      </c>
    </row>
    <row r="112" spans="1:12" x14ac:dyDescent="0.3">
      <c r="A112" s="152"/>
      <c r="C112" s="114"/>
      <c r="D112" s="114"/>
      <c r="E112" s="114"/>
      <c r="F112" s="114"/>
      <c r="G112" s="114"/>
      <c r="H112" s="114"/>
      <c r="I112" s="114"/>
      <c r="J112" s="114"/>
    </row>
    <row r="113" spans="1:15" x14ac:dyDescent="0.3">
      <c r="A113" s="152"/>
      <c r="C113" s="123"/>
      <c r="D113" s="270" t="s">
        <v>15</v>
      </c>
      <c r="E113" s="271"/>
      <c r="F113" s="271"/>
      <c r="G113" s="271"/>
      <c r="H113" s="272"/>
      <c r="I113" s="61"/>
      <c r="J113" s="114"/>
    </row>
    <row r="114" spans="1:15" x14ac:dyDescent="0.3">
      <c r="A114" s="152"/>
      <c r="C114" s="123"/>
      <c r="D114" s="270" t="s">
        <v>13</v>
      </c>
      <c r="E114" s="271"/>
      <c r="F114" s="271"/>
      <c r="G114" s="271"/>
      <c r="H114" s="272"/>
      <c r="I114" s="61"/>
      <c r="J114" s="114"/>
    </row>
    <row r="115" spans="1:15" x14ac:dyDescent="0.3">
      <c r="A115" s="152"/>
      <c r="C115" s="123"/>
      <c r="D115" s="270" t="s">
        <v>14</v>
      </c>
      <c r="E115" s="271"/>
      <c r="F115" s="271"/>
      <c r="G115" s="271"/>
      <c r="H115" s="272"/>
      <c r="I115" s="61"/>
      <c r="J115" s="114"/>
    </row>
    <row r="116" spans="1:15" x14ac:dyDescent="0.3">
      <c r="A116" s="152"/>
    </row>
    <row r="117" spans="1:15" ht="15" thickBot="1" x14ac:dyDescent="0.35">
      <c r="A117" s="152"/>
    </row>
    <row r="118" spans="1:15" ht="18.600000000000001" thickBot="1" x14ac:dyDescent="0.35">
      <c r="A118" s="152" t="str">
        <f>A119</f>
        <v>YES</v>
      </c>
      <c r="C118" s="144" t="s">
        <v>84</v>
      </c>
      <c r="D118" s="232" t="s">
        <v>85</v>
      </c>
      <c r="E118" s="233"/>
      <c r="F118" s="233"/>
      <c r="G118" s="233"/>
      <c r="H118" s="233"/>
      <c r="I118" s="143"/>
    </row>
    <row r="119" spans="1:15" x14ac:dyDescent="0.3">
      <c r="A119" s="152" t="str">
        <f>IF(C119=0,"NO","YES")</f>
        <v>YES</v>
      </c>
      <c r="C119" s="73" t="s">
        <v>121</v>
      </c>
      <c r="D119" s="223"/>
      <c r="E119" s="224"/>
      <c r="F119" s="224"/>
      <c r="G119" s="224"/>
      <c r="H119" s="225"/>
      <c r="I119" s="115"/>
    </row>
    <row r="120" spans="1:15" x14ac:dyDescent="0.3">
      <c r="A120" s="152" t="str">
        <f>A119</f>
        <v>YES</v>
      </c>
      <c r="C120" s="116"/>
      <c r="D120" s="226"/>
      <c r="E120" s="227"/>
      <c r="F120" s="227"/>
      <c r="G120" s="227"/>
      <c r="H120" s="228"/>
      <c r="I120" s="115"/>
      <c r="O120" s="145"/>
    </row>
    <row r="121" spans="1:15" x14ac:dyDescent="0.3">
      <c r="A121" s="152" t="str">
        <f t="shared" ref="A121:A184" si="12">A120</f>
        <v>YES</v>
      </c>
      <c r="C121" s="116"/>
      <c r="D121" s="229"/>
      <c r="E121" s="230"/>
      <c r="F121" s="230"/>
      <c r="G121" s="230"/>
      <c r="H121" s="231"/>
      <c r="I121" s="115"/>
    </row>
    <row r="122" spans="1:15" x14ac:dyDescent="0.3">
      <c r="A122" s="152" t="str">
        <f t="shared" si="12"/>
        <v>YES</v>
      </c>
      <c r="C122" s="117"/>
      <c r="D122" s="118"/>
      <c r="E122" s="118"/>
      <c r="F122" s="118"/>
      <c r="G122" s="118"/>
      <c r="H122" s="118"/>
      <c r="I122" s="119"/>
    </row>
    <row r="123" spans="1:15" x14ac:dyDescent="0.3">
      <c r="A123" s="152" t="str">
        <f>IF(C123=0,"NO","YES")</f>
        <v>YES</v>
      </c>
      <c r="C123" s="73" t="s">
        <v>122</v>
      </c>
      <c r="D123" s="223"/>
      <c r="E123" s="224"/>
      <c r="F123" s="224"/>
      <c r="G123" s="224"/>
      <c r="H123" s="225"/>
      <c r="I123" s="115"/>
    </row>
    <row r="124" spans="1:15" x14ac:dyDescent="0.3">
      <c r="A124" s="152" t="str">
        <f t="shared" si="12"/>
        <v>YES</v>
      </c>
      <c r="C124" s="116"/>
      <c r="D124" s="226"/>
      <c r="E124" s="227"/>
      <c r="F124" s="227"/>
      <c r="G124" s="227"/>
      <c r="H124" s="228"/>
      <c r="I124" s="115"/>
    </row>
    <row r="125" spans="1:15" x14ac:dyDescent="0.3">
      <c r="A125" s="152" t="str">
        <f t="shared" si="12"/>
        <v>YES</v>
      </c>
      <c r="C125" s="116"/>
      <c r="D125" s="229"/>
      <c r="E125" s="230"/>
      <c r="F125" s="230"/>
      <c r="G125" s="230"/>
      <c r="H125" s="231"/>
      <c r="I125" s="115"/>
    </row>
    <row r="126" spans="1:15" x14ac:dyDescent="0.3">
      <c r="A126" s="152" t="str">
        <f t="shared" si="12"/>
        <v>YES</v>
      </c>
      <c r="C126" s="117"/>
      <c r="D126" s="118"/>
      <c r="E126" s="118"/>
      <c r="F126" s="118"/>
      <c r="G126" s="118"/>
      <c r="H126" s="118"/>
      <c r="I126" s="119"/>
    </row>
    <row r="127" spans="1:15" x14ac:dyDescent="0.3">
      <c r="A127" s="152" t="str">
        <f>IF(C127=0,"NO","YES")</f>
        <v>YES</v>
      </c>
      <c r="C127" s="73" t="s">
        <v>123</v>
      </c>
      <c r="D127" s="223"/>
      <c r="E127" s="224"/>
      <c r="F127" s="224"/>
      <c r="G127" s="224"/>
      <c r="H127" s="225"/>
      <c r="I127" s="115"/>
    </row>
    <row r="128" spans="1:15" x14ac:dyDescent="0.3">
      <c r="A128" s="152" t="str">
        <f t="shared" si="12"/>
        <v>YES</v>
      </c>
      <c r="C128" s="116"/>
      <c r="D128" s="226"/>
      <c r="E128" s="227"/>
      <c r="F128" s="227"/>
      <c r="G128" s="227"/>
      <c r="H128" s="228"/>
      <c r="I128" s="115"/>
    </row>
    <row r="129" spans="1:9" x14ac:dyDescent="0.3">
      <c r="A129" s="152" t="str">
        <f t="shared" si="12"/>
        <v>YES</v>
      </c>
      <c r="C129" s="116"/>
      <c r="D129" s="229"/>
      <c r="E129" s="230"/>
      <c r="F129" s="230"/>
      <c r="G129" s="230"/>
      <c r="H129" s="231"/>
      <c r="I129" s="115"/>
    </row>
    <row r="130" spans="1:9" x14ac:dyDescent="0.3">
      <c r="A130" s="152" t="str">
        <f t="shared" si="12"/>
        <v>YES</v>
      </c>
      <c r="C130" s="117"/>
      <c r="D130" s="118"/>
      <c r="E130" s="118"/>
      <c r="F130" s="118"/>
      <c r="G130" s="118"/>
      <c r="H130" s="118"/>
      <c r="I130" s="119"/>
    </row>
    <row r="131" spans="1:9" x14ac:dyDescent="0.3">
      <c r="A131" s="152" t="str">
        <f>IF(C131=0,"NO","YES")</f>
        <v>YES</v>
      </c>
      <c r="C131" s="73" t="s">
        <v>124</v>
      </c>
      <c r="D131" s="223"/>
      <c r="E131" s="224"/>
      <c r="F131" s="224"/>
      <c r="G131" s="224"/>
      <c r="H131" s="225"/>
      <c r="I131" s="115"/>
    </row>
    <row r="132" spans="1:9" x14ac:dyDescent="0.3">
      <c r="A132" s="152" t="str">
        <f t="shared" si="12"/>
        <v>YES</v>
      </c>
      <c r="C132" s="116"/>
      <c r="D132" s="226"/>
      <c r="E132" s="227"/>
      <c r="F132" s="227"/>
      <c r="G132" s="227"/>
      <c r="H132" s="228"/>
      <c r="I132" s="115"/>
    </row>
    <row r="133" spans="1:9" x14ac:dyDescent="0.3">
      <c r="A133" s="152" t="str">
        <f t="shared" si="12"/>
        <v>YES</v>
      </c>
      <c r="C133" s="116"/>
      <c r="D133" s="229"/>
      <c r="E133" s="230"/>
      <c r="F133" s="230"/>
      <c r="G133" s="230"/>
      <c r="H133" s="231"/>
      <c r="I133" s="115"/>
    </row>
    <row r="134" spans="1:9" x14ac:dyDescent="0.3">
      <c r="A134" s="152" t="str">
        <f t="shared" si="12"/>
        <v>YES</v>
      </c>
      <c r="C134" s="117"/>
      <c r="D134" s="118"/>
      <c r="E134" s="118"/>
      <c r="F134" s="118"/>
      <c r="G134" s="118"/>
      <c r="H134" s="118"/>
      <c r="I134" s="119"/>
    </row>
    <row r="135" spans="1:9" x14ac:dyDescent="0.3">
      <c r="A135" s="152" t="str">
        <f>IF(C135=0,"NO","YES")</f>
        <v>NO</v>
      </c>
      <c r="C135" s="73"/>
      <c r="D135" s="223"/>
      <c r="E135" s="224"/>
      <c r="F135" s="224"/>
      <c r="G135" s="224"/>
      <c r="H135" s="225"/>
      <c r="I135" s="115"/>
    </row>
    <row r="136" spans="1:9" x14ac:dyDescent="0.3">
      <c r="A136" s="152" t="str">
        <f t="shared" si="12"/>
        <v>NO</v>
      </c>
      <c r="C136" s="116"/>
      <c r="D136" s="226"/>
      <c r="E136" s="227"/>
      <c r="F136" s="227"/>
      <c r="G136" s="227"/>
      <c r="H136" s="228"/>
      <c r="I136" s="115"/>
    </row>
    <row r="137" spans="1:9" x14ac:dyDescent="0.3">
      <c r="A137" s="152" t="str">
        <f t="shared" si="12"/>
        <v>NO</v>
      </c>
      <c r="C137" s="116"/>
      <c r="D137" s="229"/>
      <c r="E137" s="230"/>
      <c r="F137" s="230"/>
      <c r="G137" s="230"/>
      <c r="H137" s="231"/>
      <c r="I137" s="115"/>
    </row>
    <row r="138" spans="1:9" x14ac:dyDescent="0.3">
      <c r="A138" s="152" t="str">
        <f t="shared" si="12"/>
        <v>NO</v>
      </c>
      <c r="C138" s="117"/>
      <c r="D138" s="118"/>
      <c r="E138" s="118"/>
      <c r="F138" s="118"/>
      <c r="G138" s="118"/>
      <c r="H138" s="118"/>
      <c r="I138" s="119"/>
    </row>
    <row r="139" spans="1:9" x14ac:dyDescent="0.3">
      <c r="A139" s="152" t="str">
        <f>IF(C139=0,"NO","YES")</f>
        <v>NO</v>
      </c>
      <c r="C139" s="73"/>
      <c r="D139" s="223"/>
      <c r="E139" s="224"/>
      <c r="F139" s="224"/>
      <c r="G139" s="224"/>
      <c r="H139" s="225"/>
      <c r="I139" s="115"/>
    </row>
    <row r="140" spans="1:9" x14ac:dyDescent="0.3">
      <c r="A140" s="152" t="str">
        <f t="shared" si="12"/>
        <v>NO</v>
      </c>
      <c r="C140" s="116"/>
      <c r="D140" s="226"/>
      <c r="E140" s="227"/>
      <c r="F140" s="227"/>
      <c r="G140" s="227"/>
      <c r="H140" s="228"/>
      <c r="I140" s="115"/>
    </row>
    <row r="141" spans="1:9" x14ac:dyDescent="0.3">
      <c r="A141" s="152" t="str">
        <f t="shared" si="12"/>
        <v>NO</v>
      </c>
      <c r="C141" s="116"/>
      <c r="D141" s="229"/>
      <c r="E141" s="230"/>
      <c r="F141" s="230"/>
      <c r="G141" s="230"/>
      <c r="H141" s="231"/>
      <c r="I141" s="115"/>
    </row>
    <row r="142" spans="1:9" x14ac:dyDescent="0.3">
      <c r="A142" s="152" t="str">
        <f t="shared" si="12"/>
        <v>NO</v>
      </c>
      <c r="C142" s="117"/>
      <c r="D142" s="118"/>
      <c r="E142" s="118"/>
      <c r="F142" s="118"/>
      <c r="G142" s="118"/>
      <c r="H142" s="118"/>
      <c r="I142" s="119"/>
    </row>
    <row r="143" spans="1:9" x14ac:dyDescent="0.3">
      <c r="A143" s="152" t="str">
        <f>IF(C143=0,"NO","YES")</f>
        <v>NO</v>
      </c>
      <c r="C143" s="73"/>
      <c r="D143" s="223"/>
      <c r="E143" s="224"/>
      <c r="F143" s="224"/>
      <c r="G143" s="224"/>
      <c r="H143" s="225"/>
      <c r="I143" s="115"/>
    </row>
    <row r="144" spans="1:9" x14ac:dyDescent="0.3">
      <c r="A144" s="152" t="str">
        <f t="shared" si="12"/>
        <v>NO</v>
      </c>
      <c r="C144" s="116"/>
      <c r="D144" s="226"/>
      <c r="E144" s="227"/>
      <c r="F144" s="227"/>
      <c r="G144" s="227"/>
      <c r="H144" s="228"/>
      <c r="I144" s="115"/>
    </row>
    <row r="145" spans="1:9" x14ac:dyDescent="0.3">
      <c r="A145" s="152" t="str">
        <f t="shared" si="12"/>
        <v>NO</v>
      </c>
      <c r="C145" s="116"/>
      <c r="D145" s="229"/>
      <c r="E145" s="230"/>
      <c r="F145" s="230"/>
      <c r="G145" s="230"/>
      <c r="H145" s="231"/>
      <c r="I145" s="115"/>
    </row>
    <row r="146" spans="1:9" x14ac:dyDescent="0.3">
      <c r="A146" s="152" t="str">
        <f t="shared" si="12"/>
        <v>NO</v>
      </c>
      <c r="C146" s="117"/>
      <c r="D146" s="118"/>
      <c r="E146" s="118"/>
      <c r="F146" s="118"/>
      <c r="G146" s="118"/>
      <c r="H146" s="118"/>
      <c r="I146" s="119"/>
    </row>
    <row r="147" spans="1:9" x14ac:dyDescent="0.3">
      <c r="A147" s="152" t="str">
        <f>IF(C147=0,"NO","YES")</f>
        <v>NO</v>
      </c>
      <c r="C147" s="73"/>
      <c r="D147" s="223"/>
      <c r="E147" s="224"/>
      <c r="F147" s="224"/>
      <c r="G147" s="224"/>
      <c r="H147" s="225"/>
      <c r="I147" s="115"/>
    </row>
    <row r="148" spans="1:9" x14ac:dyDescent="0.3">
      <c r="A148" s="152" t="str">
        <f t="shared" si="12"/>
        <v>NO</v>
      </c>
      <c r="C148" s="116"/>
      <c r="D148" s="226"/>
      <c r="E148" s="227"/>
      <c r="F148" s="227"/>
      <c r="G148" s="227"/>
      <c r="H148" s="228"/>
      <c r="I148" s="115"/>
    </row>
    <row r="149" spans="1:9" x14ac:dyDescent="0.3">
      <c r="A149" s="152" t="str">
        <f t="shared" si="12"/>
        <v>NO</v>
      </c>
      <c r="C149" s="116"/>
      <c r="D149" s="229"/>
      <c r="E149" s="230"/>
      <c r="F149" s="230"/>
      <c r="G149" s="230"/>
      <c r="H149" s="231"/>
      <c r="I149" s="115"/>
    </row>
    <row r="150" spans="1:9" x14ac:dyDescent="0.3">
      <c r="A150" s="152" t="str">
        <f t="shared" si="12"/>
        <v>NO</v>
      </c>
      <c r="C150" s="117"/>
      <c r="D150" s="118"/>
      <c r="E150" s="118"/>
      <c r="F150" s="118"/>
      <c r="G150" s="118"/>
      <c r="H150" s="118"/>
      <c r="I150" s="119"/>
    </row>
    <row r="151" spans="1:9" x14ac:dyDescent="0.3">
      <c r="A151" s="152" t="str">
        <f>IF(C151=0,"NO","YES")</f>
        <v>NO</v>
      </c>
      <c r="C151" s="73"/>
      <c r="D151" s="223"/>
      <c r="E151" s="224"/>
      <c r="F151" s="224"/>
      <c r="G151" s="224"/>
      <c r="H151" s="225"/>
      <c r="I151" s="115"/>
    </row>
    <row r="152" spans="1:9" x14ac:dyDescent="0.3">
      <c r="A152" s="152" t="str">
        <f t="shared" si="12"/>
        <v>NO</v>
      </c>
      <c r="C152" s="116"/>
      <c r="D152" s="226"/>
      <c r="E152" s="227"/>
      <c r="F152" s="227"/>
      <c r="G152" s="227"/>
      <c r="H152" s="228"/>
      <c r="I152" s="115"/>
    </row>
    <row r="153" spans="1:9" x14ac:dyDescent="0.3">
      <c r="A153" s="152" t="str">
        <f t="shared" si="12"/>
        <v>NO</v>
      </c>
      <c r="C153" s="116"/>
      <c r="D153" s="229"/>
      <c r="E153" s="230"/>
      <c r="F153" s="230"/>
      <c r="G153" s="230"/>
      <c r="H153" s="231"/>
      <c r="I153" s="115"/>
    </row>
    <row r="154" spans="1:9" x14ac:dyDescent="0.3">
      <c r="A154" s="152" t="str">
        <f t="shared" si="12"/>
        <v>NO</v>
      </c>
      <c r="C154" s="117"/>
      <c r="D154" s="118"/>
      <c r="E154" s="118"/>
      <c r="F154" s="118"/>
      <c r="G154" s="118"/>
      <c r="H154" s="118"/>
      <c r="I154" s="119"/>
    </row>
    <row r="155" spans="1:9" x14ac:dyDescent="0.3">
      <c r="A155" s="152" t="str">
        <f>IF(C155=0,"NO","YES")</f>
        <v>NO</v>
      </c>
      <c r="C155" s="174"/>
      <c r="D155" s="223"/>
      <c r="E155" s="224"/>
      <c r="F155" s="224"/>
      <c r="G155" s="224"/>
      <c r="H155" s="225"/>
      <c r="I155" s="175"/>
    </row>
    <row r="156" spans="1:9" x14ac:dyDescent="0.3">
      <c r="A156" s="152" t="str">
        <f t="shared" si="12"/>
        <v>NO</v>
      </c>
      <c r="C156" s="116"/>
      <c r="D156" s="226"/>
      <c r="E156" s="227"/>
      <c r="F156" s="227"/>
      <c r="G156" s="227"/>
      <c r="H156" s="228"/>
      <c r="I156" s="115"/>
    </row>
    <row r="157" spans="1:9" x14ac:dyDescent="0.3">
      <c r="A157" s="152" t="str">
        <f t="shared" si="12"/>
        <v>NO</v>
      </c>
      <c r="C157" s="116"/>
      <c r="D157" s="229"/>
      <c r="E157" s="230"/>
      <c r="F157" s="230"/>
      <c r="G157" s="230"/>
      <c r="H157" s="231"/>
      <c r="I157" s="115"/>
    </row>
    <row r="158" spans="1:9" x14ac:dyDescent="0.3">
      <c r="A158" s="152" t="str">
        <f t="shared" si="12"/>
        <v>NO</v>
      </c>
      <c r="C158" s="117"/>
      <c r="D158" s="118"/>
      <c r="E158" s="118"/>
      <c r="F158" s="118"/>
      <c r="G158" s="118"/>
      <c r="H158" s="118"/>
      <c r="I158" s="119"/>
    </row>
    <row r="159" spans="1:9" x14ac:dyDescent="0.3">
      <c r="A159" s="152" t="str">
        <f>IF(C159=0,"NO","YES")</f>
        <v>NO</v>
      </c>
      <c r="C159" s="73"/>
      <c r="D159" s="226"/>
      <c r="E159" s="227"/>
      <c r="F159" s="227"/>
      <c r="G159" s="227"/>
      <c r="H159" s="228"/>
      <c r="I159" s="115"/>
    </row>
    <row r="160" spans="1:9" x14ac:dyDescent="0.3">
      <c r="A160" s="152" t="str">
        <f t="shared" si="12"/>
        <v>NO</v>
      </c>
      <c r="C160" s="116"/>
      <c r="D160" s="226"/>
      <c r="E160" s="227"/>
      <c r="F160" s="227"/>
      <c r="G160" s="227"/>
      <c r="H160" s="228"/>
      <c r="I160" s="115"/>
    </row>
    <row r="161" spans="1:9" x14ac:dyDescent="0.3">
      <c r="A161" s="152" t="str">
        <f t="shared" si="12"/>
        <v>NO</v>
      </c>
      <c r="C161" s="116"/>
      <c r="D161" s="229"/>
      <c r="E161" s="230"/>
      <c r="F161" s="230"/>
      <c r="G161" s="230"/>
      <c r="H161" s="231"/>
      <c r="I161" s="115"/>
    </row>
    <row r="162" spans="1:9" x14ac:dyDescent="0.3">
      <c r="A162" s="152" t="str">
        <f t="shared" si="12"/>
        <v>NO</v>
      </c>
      <c r="C162" s="117"/>
      <c r="D162" s="118"/>
      <c r="E162" s="118"/>
      <c r="F162" s="118"/>
      <c r="G162" s="118"/>
      <c r="H162" s="118"/>
      <c r="I162" s="119"/>
    </row>
    <row r="163" spans="1:9" x14ac:dyDescent="0.3">
      <c r="A163" s="152" t="str">
        <f>IF(C163=0,"NO","YES")</f>
        <v>NO</v>
      </c>
      <c r="C163" s="73"/>
      <c r="D163" s="223"/>
      <c r="E163" s="224"/>
      <c r="F163" s="224"/>
      <c r="G163" s="224"/>
      <c r="H163" s="225"/>
      <c r="I163" s="115"/>
    </row>
    <row r="164" spans="1:9" x14ac:dyDescent="0.3">
      <c r="A164" s="152" t="str">
        <f t="shared" si="12"/>
        <v>NO</v>
      </c>
      <c r="C164" s="116"/>
      <c r="D164" s="226"/>
      <c r="E164" s="227"/>
      <c r="F164" s="227"/>
      <c r="G164" s="227"/>
      <c r="H164" s="228"/>
      <c r="I164" s="115"/>
    </row>
    <row r="165" spans="1:9" x14ac:dyDescent="0.3">
      <c r="A165" s="152" t="str">
        <f t="shared" si="12"/>
        <v>NO</v>
      </c>
      <c r="C165" s="116"/>
      <c r="D165" s="229"/>
      <c r="E165" s="230"/>
      <c r="F165" s="230"/>
      <c r="G165" s="230"/>
      <c r="H165" s="231"/>
      <c r="I165" s="115"/>
    </row>
    <row r="166" spans="1:9" x14ac:dyDescent="0.3">
      <c r="A166" s="152" t="str">
        <f t="shared" si="12"/>
        <v>NO</v>
      </c>
      <c r="C166" s="117"/>
      <c r="D166" s="118"/>
      <c r="E166" s="118"/>
      <c r="F166" s="118"/>
      <c r="G166" s="118"/>
      <c r="H166" s="118"/>
      <c r="I166" s="119"/>
    </row>
    <row r="167" spans="1:9" x14ac:dyDescent="0.3">
      <c r="A167" s="152" t="str">
        <f>IF(C167=0,"NO","YES")</f>
        <v>NO</v>
      </c>
      <c r="C167" s="73"/>
      <c r="D167" s="223"/>
      <c r="E167" s="224"/>
      <c r="F167" s="224"/>
      <c r="G167" s="224"/>
      <c r="H167" s="225"/>
      <c r="I167" s="115"/>
    </row>
    <row r="168" spans="1:9" x14ac:dyDescent="0.3">
      <c r="A168" s="152" t="str">
        <f t="shared" si="12"/>
        <v>NO</v>
      </c>
      <c r="C168" s="116"/>
      <c r="D168" s="226"/>
      <c r="E168" s="227"/>
      <c r="F168" s="227"/>
      <c r="G168" s="227"/>
      <c r="H168" s="228"/>
      <c r="I168" s="115"/>
    </row>
    <row r="169" spans="1:9" x14ac:dyDescent="0.3">
      <c r="A169" s="152" t="str">
        <f t="shared" si="12"/>
        <v>NO</v>
      </c>
      <c r="C169" s="116"/>
      <c r="D169" s="229"/>
      <c r="E169" s="230"/>
      <c r="F169" s="230"/>
      <c r="G169" s="230"/>
      <c r="H169" s="231"/>
      <c r="I169" s="115"/>
    </row>
    <row r="170" spans="1:9" x14ac:dyDescent="0.3">
      <c r="A170" s="152" t="str">
        <f t="shared" si="12"/>
        <v>NO</v>
      </c>
      <c r="C170" s="117"/>
      <c r="D170" s="118"/>
      <c r="E170" s="118"/>
      <c r="F170" s="118"/>
      <c r="G170" s="118"/>
      <c r="H170" s="118"/>
      <c r="I170" s="119"/>
    </row>
    <row r="171" spans="1:9" x14ac:dyDescent="0.3">
      <c r="A171" s="152" t="str">
        <f>IF(C171=0,"NO","YES")</f>
        <v>NO</v>
      </c>
      <c r="C171" s="73"/>
      <c r="D171" s="223"/>
      <c r="E171" s="224"/>
      <c r="F171" s="224"/>
      <c r="G171" s="224"/>
      <c r="H171" s="225"/>
      <c r="I171" s="115"/>
    </row>
    <row r="172" spans="1:9" x14ac:dyDescent="0.3">
      <c r="A172" s="152" t="str">
        <f t="shared" si="12"/>
        <v>NO</v>
      </c>
      <c r="C172" s="116"/>
      <c r="D172" s="226"/>
      <c r="E172" s="227"/>
      <c r="F172" s="227"/>
      <c r="G172" s="227"/>
      <c r="H172" s="228"/>
      <c r="I172" s="115"/>
    </row>
    <row r="173" spans="1:9" x14ac:dyDescent="0.3">
      <c r="A173" s="152" t="str">
        <f t="shared" si="12"/>
        <v>NO</v>
      </c>
      <c r="C173" s="116"/>
      <c r="D173" s="229"/>
      <c r="E173" s="230"/>
      <c r="F173" s="230"/>
      <c r="G173" s="230"/>
      <c r="H173" s="231"/>
      <c r="I173" s="115"/>
    </row>
    <row r="174" spans="1:9" x14ac:dyDescent="0.3">
      <c r="A174" s="152" t="str">
        <f t="shared" si="12"/>
        <v>NO</v>
      </c>
      <c r="C174" s="117"/>
      <c r="D174" s="118"/>
      <c r="E174" s="118"/>
      <c r="F174" s="118"/>
      <c r="G174" s="118"/>
      <c r="H174" s="118"/>
      <c r="I174" s="119"/>
    </row>
    <row r="175" spans="1:9" x14ac:dyDescent="0.3">
      <c r="A175" s="152" t="str">
        <f>IF(C175=0,"NO","YES")</f>
        <v>NO</v>
      </c>
      <c r="C175" s="73"/>
      <c r="D175" s="223"/>
      <c r="E175" s="224"/>
      <c r="F175" s="224"/>
      <c r="G175" s="224"/>
      <c r="H175" s="225"/>
      <c r="I175" s="115"/>
    </row>
    <row r="176" spans="1:9" x14ac:dyDescent="0.3">
      <c r="A176" s="152" t="str">
        <f t="shared" si="12"/>
        <v>NO</v>
      </c>
      <c r="C176" s="116"/>
      <c r="D176" s="226"/>
      <c r="E176" s="227"/>
      <c r="F176" s="227"/>
      <c r="G176" s="227"/>
      <c r="H176" s="228"/>
      <c r="I176" s="115"/>
    </row>
    <row r="177" spans="1:9" x14ac:dyDescent="0.3">
      <c r="A177" s="152" t="str">
        <f t="shared" si="12"/>
        <v>NO</v>
      </c>
      <c r="C177" s="116"/>
      <c r="D177" s="229"/>
      <c r="E177" s="230"/>
      <c r="F177" s="230"/>
      <c r="G177" s="230"/>
      <c r="H177" s="231"/>
      <c r="I177" s="115"/>
    </row>
    <row r="178" spans="1:9" x14ac:dyDescent="0.3">
      <c r="A178" s="152" t="str">
        <f t="shared" si="12"/>
        <v>NO</v>
      </c>
      <c r="C178" s="117"/>
      <c r="D178" s="118"/>
      <c r="E178" s="118"/>
      <c r="F178" s="118"/>
      <c r="G178" s="118"/>
      <c r="H178" s="118"/>
      <c r="I178" s="119"/>
    </row>
    <row r="179" spans="1:9" x14ac:dyDescent="0.3">
      <c r="A179" s="152" t="str">
        <f>IF(C179=0,"NO","YES")</f>
        <v>NO</v>
      </c>
      <c r="C179" s="73"/>
      <c r="D179" s="223"/>
      <c r="E179" s="224"/>
      <c r="F179" s="224"/>
      <c r="G179" s="224"/>
      <c r="H179" s="225"/>
      <c r="I179" s="115"/>
    </row>
    <row r="180" spans="1:9" x14ac:dyDescent="0.3">
      <c r="A180" s="152" t="str">
        <f t="shared" si="12"/>
        <v>NO</v>
      </c>
      <c r="C180" s="116"/>
      <c r="D180" s="226"/>
      <c r="E180" s="227"/>
      <c r="F180" s="227"/>
      <c r="G180" s="227"/>
      <c r="H180" s="228"/>
      <c r="I180" s="115"/>
    </row>
    <row r="181" spans="1:9" x14ac:dyDescent="0.3">
      <c r="A181" s="152" t="str">
        <f t="shared" si="12"/>
        <v>NO</v>
      </c>
      <c r="C181" s="116"/>
      <c r="D181" s="229"/>
      <c r="E181" s="230"/>
      <c r="F181" s="230"/>
      <c r="G181" s="230"/>
      <c r="H181" s="231"/>
      <c r="I181" s="115"/>
    </row>
    <row r="182" spans="1:9" x14ac:dyDescent="0.3">
      <c r="A182" s="152" t="str">
        <f t="shared" si="12"/>
        <v>NO</v>
      </c>
      <c r="C182" s="117"/>
      <c r="D182" s="118"/>
      <c r="E182" s="118"/>
      <c r="F182" s="118"/>
      <c r="G182" s="118"/>
      <c r="H182" s="118"/>
      <c r="I182" s="119"/>
    </row>
    <row r="183" spans="1:9" x14ac:dyDescent="0.3">
      <c r="A183" s="152" t="str">
        <f>IF(C183=0,"NO","YES")</f>
        <v>NO</v>
      </c>
      <c r="C183" s="73"/>
      <c r="D183" s="223"/>
      <c r="E183" s="224"/>
      <c r="F183" s="224"/>
      <c r="G183" s="224"/>
      <c r="H183" s="225"/>
      <c r="I183" s="115"/>
    </row>
    <row r="184" spans="1:9" x14ac:dyDescent="0.3">
      <c r="A184" s="152" t="str">
        <f t="shared" si="12"/>
        <v>NO</v>
      </c>
      <c r="C184" s="116"/>
      <c r="D184" s="226"/>
      <c r="E184" s="227"/>
      <c r="F184" s="227"/>
      <c r="G184" s="227"/>
      <c r="H184" s="228"/>
      <c r="I184" s="115"/>
    </row>
    <row r="185" spans="1:9" x14ac:dyDescent="0.3">
      <c r="A185" s="152" t="str">
        <f>A184</f>
        <v>NO</v>
      </c>
      <c r="C185" s="116"/>
      <c r="D185" s="229"/>
      <c r="E185" s="230"/>
      <c r="F185" s="230"/>
      <c r="G185" s="230"/>
      <c r="H185" s="231"/>
      <c r="I185" s="115"/>
    </row>
    <row r="186" spans="1:9" x14ac:dyDescent="0.3">
      <c r="A186" s="152" t="str">
        <f>A185</f>
        <v>NO</v>
      </c>
      <c r="C186" s="117"/>
      <c r="D186" s="118"/>
      <c r="E186" s="118"/>
      <c r="F186" s="118"/>
      <c r="G186" s="118"/>
      <c r="H186" s="118"/>
      <c r="I186" s="119"/>
    </row>
    <row r="187" spans="1:9" x14ac:dyDescent="0.3">
      <c r="A187" s="152" t="str">
        <f>IF(C187=0,"NO","YES")</f>
        <v>NO</v>
      </c>
      <c r="C187" s="174"/>
      <c r="D187" s="223"/>
      <c r="E187" s="224"/>
      <c r="F187" s="224"/>
      <c r="G187" s="224"/>
      <c r="H187" s="225"/>
      <c r="I187" s="175"/>
    </row>
    <row r="188" spans="1:9" x14ac:dyDescent="0.3">
      <c r="A188" s="152" t="str">
        <f>A187</f>
        <v>NO</v>
      </c>
      <c r="C188" s="116"/>
      <c r="D188" s="226"/>
      <c r="E188" s="227"/>
      <c r="F188" s="227"/>
      <c r="G188" s="227"/>
      <c r="H188" s="228"/>
      <c r="I188" s="115"/>
    </row>
    <row r="189" spans="1:9" x14ac:dyDescent="0.3">
      <c r="A189" s="152" t="str">
        <f>A188</f>
        <v>NO</v>
      </c>
      <c r="C189" s="116"/>
      <c r="D189" s="229"/>
      <c r="E189" s="230"/>
      <c r="F189" s="230"/>
      <c r="G189" s="230"/>
      <c r="H189" s="231"/>
      <c r="I189" s="115"/>
    </row>
    <row r="190" spans="1:9" ht="15" thickBot="1" x14ac:dyDescent="0.35">
      <c r="A190" s="152" t="str">
        <f>A189</f>
        <v>NO</v>
      </c>
      <c r="C190" s="120"/>
      <c r="D190" s="121"/>
      <c r="E190" s="121"/>
      <c r="F190" s="121"/>
      <c r="G190" s="121"/>
      <c r="H190" s="121"/>
      <c r="I190" s="122"/>
    </row>
    <row r="191" spans="1:9" ht="15" thickBot="1" x14ac:dyDescent="0.35">
      <c r="A191" s="152"/>
    </row>
    <row r="192" spans="1:9" ht="18.600000000000001" thickBot="1" x14ac:dyDescent="0.35">
      <c r="A192" s="152" t="str">
        <f>A193</f>
        <v>NO</v>
      </c>
      <c r="C192" s="144" t="s">
        <v>84</v>
      </c>
      <c r="D192" s="232" t="s">
        <v>89</v>
      </c>
      <c r="E192" s="233"/>
      <c r="F192" s="233"/>
      <c r="G192" s="233"/>
      <c r="H192" s="233"/>
      <c r="I192" s="143"/>
    </row>
    <row r="193" spans="1:9" x14ac:dyDescent="0.3">
      <c r="A193" s="152" t="str">
        <f>IF(C193=0,"NO","YES")</f>
        <v>NO</v>
      </c>
      <c r="C193" s="73"/>
      <c r="D193" s="234"/>
      <c r="E193" s="235"/>
      <c r="F193" s="235"/>
      <c r="G193" s="235"/>
      <c r="H193" s="236"/>
      <c r="I193" s="115"/>
    </row>
    <row r="194" spans="1:9" x14ac:dyDescent="0.3">
      <c r="A194" s="152" t="str">
        <f>A193</f>
        <v>NO</v>
      </c>
      <c r="C194" s="116"/>
      <c r="D194" s="226"/>
      <c r="E194" s="227"/>
      <c r="F194" s="227"/>
      <c r="G194" s="227"/>
      <c r="H194" s="228"/>
      <c r="I194" s="115"/>
    </row>
    <row r="195" spans="1:9" x14ac:dyDescent="0.3">
      <c r="A195" s="152" t="str">
        <f>A194</f>
        <v>NO</v>
      </c>
      <c r="C195" s="116"/>
      <c r="D195" s="229"/>
      <c r="E195" s="230"/>
      <c r="F195" s="230"/>
      <c r="G195" s="230"/>
      <c r="H195" s="231"/>
      <c r="I195" s="115"/>
    </row>
    <row r="196" spans="1:9" x14ac:dyDescent="0.3">
      <c r="A196" s="152" t="str">
        <f>A195</f>
        <v>NO</v>
      </c>
      <c r="C196" s="117"/>
      <c r="D196" s="118"/>
      <c r="E196" s="118"/>
      <c r="F196" s="118"/>
      <c r="G196" s="118"/>
      <c r="H196" s="118"/>
      <c r="I196" s="119"/>
    </row>
    <row r="197" spans="1:9" x14ac:dyDescent="0.3">
      <c r="A197" s="152" t="str">
        <f>IF(C197=0,"NO","YES")</f>
        <v>NO</v>
      </c>
      <c r="C197" s="73"/>
      <c r="D197" s="223"/>
      <c r="E197" s="224"/>
      <c r="F197" s="224"/>
      <c r="G197" s="224"/>
      <c r="H197" s="225"/>
      <c r="I197" s="115"/>
    </row>
    <row r="198" spans="1:9" x14ac:dyDescent="0.3">
      <c r="A198" s="152" t="str">
        <f>A197</f>
        <v>NO</v>
      </c>
      <c r="C198" s="116"/>
      <c r="D198" s="226"/>
      <c r="E198" s="227"/>
      <c r="F198" s="227"/>
      <c r="G198" s="227"/>
      <c r="H198" s="228"/>
      <c r="I198" s="115"/>
    </row>
    <row r="199" spans="1:9" x14ac:dyDescent="0.3">
      <c r="A199" s="152" t="str">
        <f>A198</f>
        <v>NO</v>
      </c>
      <c r="C199" s="116"/>
      <c r="D199" s="229"/>
      <c r="E199" s="230"/>
      <c r="F199" s="230"/>
      <c r="G199" s="230"/>
      <c r="H199" s="231"/>
      <c r="I199" s="115"/>
    </row>
    <row r="200" spans="1:9" x14ac:dyDescent="0.3">
      <c r="A200" s="152" t="str">
        <f>A199</f>
        <v>NO</v>
      </c>
      <c r="C200" s="117"/>
      <c r="D200" s="118"/>
      <c r="E200" s="118"/>
      <c r="F200" s="118"/>
      <c r="G200" s="118"/>
      <c r="H200" s="118"/>
      <c r="I200" s="119"/>
    </row>
    <row r="201" spans="1:9" x14ac:dyDescent="0.3">
      <c r="A201" s="152" t="str">
        <f>IF(C201=0,"NO","YES")</f>
        <v>NO</v>
      </c>
      <c r="C201" s="73"/>
      <c r="D201" s="223"/>
      <c r="E201" s="224"/>
      <c r="F201" s="224"/>
      <c r="G201" s="224"/>
      <c r="H201" s="225"/>
      <c r="I201" s="115"/>
    </row>
    <row r="202" spans="1:9" x14ac:dyDescent="0.3">
      <c r="A202" s="152" t="str">
        <f>A201</f>
        <v>NO</v>
      </c>
      <c r="C202" s="116"/>
      <c r="D202" s="226"/>
      <c r="E202" s="227"/>
      <c r="F202" s="227"/>
      <c r="G202" s="227"/>
      <c r="H202" s="228"/>
      <c r="I202" s="115"/>
    </row>
    <row r="203" spans="1:9" x14ac:dyDescent="0.3">
      <c r="A203" s="152" t="str">
        <f>A202</f>
        <v>NO</v>
      </c>
      <c r="C203" s="116"/>
      <c r="D203" s="229"/>
      <c r="E203" s="230"/>
      <c r="F203" s="230"/>
      <c r="G203" s="230"/>
      <c r="H203" s="231"/>
      <c r="I203" s="115"/>
    </row>
    <row r="204" spans="1:9" x14ac:dyDescent="0.3">
      <c r="A204" s="152" t="str">
        <f>A203</f>
        <v>NO</v>
      </c>
      <c r="C204" s="117"/>
      <c r="D204" s="118"/>
      <c r="E204" s="118"/>
      <c r="F204" s="118"/>
      <c r="G204" s="118"/>
      <c r="H204" s="118"/>
      <c r="I204" s="119"/>
    </row>
    <row r="205" spans="1:9" x14ac:dyDescent="0.3">
      <c r="A205" s="152" t="str">
        <f>IF(C205=0,"NO","YES")</f>
        <v>NO</v>
      </c>
      <c r="C205" s="73"/>
      <c r="D205" s="223"/>
      <c r="E205" s="224"/>
      <c r="F205" s="224"/>
      <c r="G205" s="224"/>
      <c r="H205" s="225"/>
      <c r="I205" s="115"/>
    </row>
    <row r="206" spans="1:9" x14ac:dyDescent="0.3">
      <c r="A206" s="152" t="str">
        <f>A205</f>
        <v>NO</v>
      </c>
      <c r="C206" s="116"/>
      <c r="D206" s="226"/>
      <c r="E206" s="227"/>
      <c r="F206" s="227"/>
      <c r="G206" s="227"/>
      <c r="H206" s="228"/>
      <c r="I206" s="115"/>
    </row>
    <row r="207" spans="1:9" x14ac:dyDescent="0.3">
      <c r="A207" s="152" t="str">
        <f>A206</f>
        <v>NO</v>
      </c>
      <c r="C207" s="116"/>
      <c r="D207" s="229"/>
      <c r="E207" s="230"/>
      <c r="F207" s="230"/>
      <c r="G207" s="230"/>
      <c r="H207" s="231"/>
      <c r="I207" s="115"/>
    </row>
    <row r="208" spans="1:9" x14ac:dyDescent="0.3">
      <c r="A208" s="152" t="str">
        <f>A207</f>
        <v>NO</v>
      </c>
      <c r="C208" s="117"/>
      <c r="D208" s="118"/>
      <c r="E208" s="118"/>
      <c r="F208" s="118"/>
      <c r="G208" s="118"/>
      <c r="H208" s="118"/>
      <c r="I208" s="119"/>
    </row>
    <row r="209" spans="1:9" x14ac:dyDescent="0.3">
      <c r="A209" s="152" t="str">
        <f>IF(C209=0,"NO","YES")</f>
        <v>NO</v>
      </c>
      <c r="C209" s="73"/>
      <c r="D209" s="223"/>
      <c r="E209" s="224"/>
      <c r="F209" s="224"/>
      <c r="G209" s="224"/>
      <c r="H209" s="225"/>
      <c r="I209" s="115"/>
    </row>
    <row r="210" spans="1:9" x14ac:dyDescent="0.3">
      <c r="A210" s="152" t="str">
        <f>A209</f>
        <v>NO</v>
      </c>
      <c r="C210" s="116"/>
      <c r="D210" s="226"/>
      <c r="E210" s="227"/>
      <c r="F210" s="227"/>
      <c r="G210" s="227"/>
      <c r="H210" s="228"/>
      <c r="I210" s="115"/>
    </row>
    <row r="211" spans="1:9" x14ac:dyDescent="0.3">
      <c r="A211" s="152" t="str">
        <f>A210</f>
        <v>NO</v>
      </c>
      <c r="C211" s="116"/>
      <c r="D211" s="229"/>
      <c r="E211" s="230"/>
      <c r="F211" s="230"/>
      <c r="G211" s="230"/>
      <c r="H211" s="231"/>
      <c r="I211" s="115"/>
    </row>
    <row r="212" spans="1:9" ht="15" thickBot="1" x14ac:dyDescent="0.35">
      <c r="A212" s="152" t="str">
        <f>A211</f>
        <v>NO</v>
      </c>
      <c r="C212" s="120"/>
      <c r="D212" s="121"/>
      <c r="E212" s="121"/>
      <c r="F212" s="121"/>
      <c r="G212" s="121"/>
      <c r="H212" s="121"/>
      <c r="I212" s="122"/>
    </row>
  </sheetData>
  <sheetProtection formatCells="0" formatColumns="0" formatRows="0" autoFilter="0"/>
  <autoFilter ref="A5:A212"/>
  <mergeCells count="83">
    <mergeCell ref="C74:I77"/>
    <mergeCell ref="E68:H68"/>
    <mergeCell ref="E69:H69"/>
    <mergeCell ref="E70:H70"/>
    <mergeCell ref="C71:H71"/>
    <mergeCell ref="C72:H72"/>
    <mergeCell ref="D143:H145"/>
    <mergeCell ref="D147:H149"/>
    <mergeCell ref="D187:H189"/>
    <mergeCell ref="D159:H161"/>
    <mergeCell ref="D163:H165"/>
    <mergeCell ref="D167:H169"/>
    <mergeCell ref="D171:H173"/>
    <mergeCell ref="D175:H177"/>
    <mergeCell ref="D179:H181"/>
    <mergeCell ref="D183:H185"/>
    <mergeCell ref="D151:H153"/>
    <mergeCell ref="D155:H157"/>
    <mergeCell ref="E55:H55"/>
    <mergeCell ref="E56:H56"/>
    <mergeCell ref="E57:H57"/>
    <mergeCell ref="E92:H92"/>
    <mergeCell ref="C58:H58"/>
    <mergeCell ref="C91:H91"/>
    <mergeCell ref="C84:H84"/>
    <mergeCell ref="E60:H60"/>
    <mergeCell ref="C59:I59"/>
    <mergeCell ref="E61:H61"/>
    <mergeCell ref="E62:H62"/>
    <mergeCell ref="E63:H63"/>
    <mergeCell ref="E64:H64"/>
    <mergeCell ref="E65:H65"/>
    <mergeCell ref="E66:H66"/>
    <mergeCell ref="E67:H67"/>
    <mergeCell ref="D139:H141"/>
    <mergeCell ref="E95:H95"/>
    <mergeCell ref="C108:H108"/>
    <mergeCell ref="C109:H109"/>
    <mergeCell ref="C106:H106"/>
    <mergeCell ref="D118:H118"/>
    <mergeCell ref="D113:H113"/>
    <mergeCell ref="D114:H114"/>
    <mergeCell ref="D115:H115"/>
    <mergeCell ref="C107:H107"/>
    <mergeCell ref="D127:H129"/>
    <mergeCell ref="D131:H133"/>
    <mergeCell ref="D135:H137"/>
    <mergeCell ref="C104:H104"/>
    <mergeCell ref="D119:H121"/>
    <mergeCell ref="D123:H125"/>
    <mergeCell ref="C25:H25"/>
    <mergeCell ref="C45:H45"/>
    <mergeCell ref="C46:H46"/>
    <mergeCell ref="E53:H53"/>
    <mergeCell ref="E54:H54"/>
    <mergeCell ref="E47:H47"/>
    <mergeCell ref="E48:H48"/>
    <mergeCell ref="E49:H49"/>
    <mergeCell ref="E50:H50"/>
    <mergeCell ref="E51:H51"/>
    <mergeCell ref="E52:H52"/>
    <mergeCell ref="C1:I1"/>
    <mergeCell ref="C105:H105"/>
    <mergeCell ref="E93:H93"/>
    <mergeCell ref="E94:H94"/>
    <mergeCell ref="E100:H100"/>
    <mergeCell ref="E101:H101"/>
    <mergeCell ref="E102:H102"/>
    <mergeCell ref="E103:H103"/>
    <mergeCell ref="E96:H96"/>
    <mergeCell ref="E97:H97"/>
    <mergeCell ref="E99:H99"/>
    <mergeCell ref="E98:H98"/>
    <mergeCell ref="C5:I5"/>
    <mergeCell ref="C73:I73"/>
    <mergeCell ref="C2:I2"/>
    <mergeCell ref="C3:I3"/>
    <mergeCell ref="D209:H211"/>
    <mergeCell ref="D192:H192"/>
    <mergeCell ref="D193:H195"/>
    <mergeCell ref="D197:H199"/>
    <mergeCell ref="D201:H203"/>
    <mergeCell ref="D205:H207"/>
  </mergeCells>
  <conditionalFormatting sqref="I111">
    <cfRule type="expression" dxfId="14" priority="1">
      <formula>$I$111&gt;0.105</formula>
    </cfRule>
  </conditionalFormatting>
  <dataValidations disablePrompts="1" count="2">
    <dataValidation type="list" allowBlank="1" showInputMessage="1" showErrorMessage="1" sqref="C119 C123 C127 C131 C135 C139 C143 C147 C151 C155 C159 C163 C167 C171 C175 C179 C183 C187">
      <formula1>PersonnelTitle</formula1>
    </dataValidation>
    <dataValidation type="list" allowBlank="1" showInputMessage="1" showErrorMessage="1" sqref="C193 C197 C201 C205 C209">
      <formula1>$C$79:$C$83</formula1>
    </dataValidation>
  </dataValidations>
  <printOptions horizontalCentered="1"/>
  <pageMargins left="0.25" right="0.25" top="0.75" bottom="0.75" header="0.3" footer="0.3"/>
  <pageSetup scale="41" fitToHeight="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KEY!$G$23:$G$35</xm:f>
          </x14:formula1>
          <xm:sqref>C93:C102 C48:C57</xm:sqref>
        </x14:dataValidation>
        <x14:dataValidation type="list" allowBlank="1" showInputMessage="1" showErrorMessage="1">
          <x14:formula1>
            <xm:f>KEY!$I$23:$I$25</xm:f>
          </x14:formula1>
          <xm:sqref>C61:C70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  <pageSetUpPr fitToPage="1"/>
  </sheetPr>
  <dimension ref="A1:O212"/>
  <sheetViews>
    <sheetView topLeftCell="B1" zoomScale="80" zoomScaleNormal="80" workbookViewId="0">
      <selection activeCell="C3" sqref="C3:I3"/>
    </sheetView>
  </sheetViews>
  <sheetFormatPr defaultColWidth="9.21875" defaultRowHeight="14.4" x14ac:dyDescent="0.3"/>
  <cols>
    <col min="1" max="1" width="9.21875" style="34" hidden="1" customWidth="1"/>
    <col min="2" max="2" width="9.21875" style="34"/>
    <col min="3" max="3" width="40.77734375" style="34" bestFit="1" customWidth="1"/>
    <col min="4" max="4" width="15.77734375" style="34" bestFit="1" customWidth="1"/>
    <col min="5" max="5" width="23.5546875" style="34" bestFit="1" customWidth="1"/>
    <col min="6" max="6" width="9.44140625" style="34" bestFit="1" customWidth="1"/>
    <col min="7" max="7" width="17.21875" style="34" bestFit="1" customWidth="1"/>
    <col min="8" max="8" width="13.21875" style="34" customWidth="1"/>
    <col min="9" max="9" width="20.21875" style="34" customWidth="1"/>
    <col min="10" max="10" width="9.21875" style="34"/>
    <col min="11" max="11" width="5.44140625" style="34" customWidth="1"/>
    <col min="12" max="12" width="10.5546875" style="34" bestFit="1" customWidth="1"/>
    <col min="13" max="16384" width="9.21875" style="34"/>
  </cols>
  <sheetData>
    <row r="1" spans="1:11" x14ac:dyDescent="0.3">
      <c r="C1" s="237" t="s">
        <v>115</v>
      </c>
      <c r="D1" s="237"/>
      <c r="E1" s="237"/>
      <c r="F1" s="237"/>
      <c r="G1" s="237"/>
      <c r="H1" s="237"/>
      <c r="I1" s="237"/>
      <c r="J1" s="104"/>
    </row>
    <row r="2" spans="1:11" ht="21" x14ac:dyDescent="0.4">
      <c r="C2" s="249">
        <f>Summary!B2</f>
        <v>0</v>
      </c>
      <c r="D2" s="249"/>
      <c r="E2" s="249"/>
      <c r="F2" s="249"/>
      <c r="G2" s="249"/>
      <c r="H2" s="249"/>
      <c r="I2" s="249"/>
    </row>
    <row r="3" spans="1:11" ht="21" x14ac:dyDescent="0.4">
      <c r="C3" s="250" t="s">
        <v>141</v>
      </c>
      <c r="D3" s="250"/>
      <c r="E3" s="250"/>
      <c r="F3" s="250"/>
      <c r="G3" s="250"/>
      <c r="H3" s="250"/>
      <c r="I3" s="250"/>
      <c r="J3" s="105"/>
    </row>
    <row r="4" spans="1:11" ht="15" thickBot="1" x14ac:dyDescent="0.35">
      <c r="C4" s="106"/>
      <c r="D4" s="106"/>
      <c r="E4" s="106"/>
      <c r="F4" s="106"/>
      <c r="G4" s="106"/>
      <c r="H4" s="106"/>
      <c r="I4" s="106"/>
      <c r="J4" s="105"/>
    </row>
    <row r="5" spans="1:11" ht="18.600000000000001" thickBot="1" x14ac:dyDescent="0.35">
      <c r="A5" s="151" t="s">
        <v>86</v>
      </c>
      <c r="C5" s="232" t="s">
        <v>47</v>
      </c>
      <c r="D5" s="233"/>
      <c r="E5" s="233"/>
      <c r="F5" s="233"/>
      <c r="G5" s="233"/>
      <c r="H5" s="233"/>
      <c r="I5" s="248"/>
    </row>
    <row r="6" spans="1:11" ht="15" thickBot="1" x14ac:dyDescent="0.35">
      <c r="A6" s="152" t="str">
        <f>A25</f>
        <v>NO</v>
      </c>
      <c r="C6" s="42" t="s">
        <v>45</v>
      </c>
      <c r="D6" s="43" t="s">
        <v>46</v>
      </c>
      <c r="E6" s="43" t="s">
        <v>99</v>
      </c>
      <c r="F6" s="43" t="s">
        <v>67</v>
      </c>
      <c r="G6" s="43" t="s">
        <v>68</v>
      </c>
      <c r="H6" s="93" t="s">
        <v>43</v>
      </c>
      <c r="I6" s="95" t="s">
        <v>1</v>
      </c>
    </row>
    <row r="7" spans="1:11" x14ac:dyDescent="0.3">
      <c r="A7" s="152" t="str">
        <f>IF(I7&gt;0,"YES","NO")</f>
        <v>NO</v>
      </c>
      <c r="C7" s="29"/>
      <c r="D7" s="30"/>
      <c r="E7" s="22"/>
      <c r="F7" s="25"/>
      <c r="G7" s="62"/>
      <c r="H7" s="27"/>
      <c r="I7" s="96">
        <f>ROUND(IFERROR(((E7/12)*G7)*H7,0),2)</f>
        <v>0</v>
      </c>
    </row>
    <row r="8" spans="1:11" x14ac:dyDescent="0.3">
      <c r="A8" s="152" t="str">
        <f t="shared" ref="A8:A25" si="0">IF(I8&gt;0,"YES","NO")</f>
        <v>NO</v>
      </c>
      <c r="C8" s="29"/>
      <c r="D8" s="30"/>
      <c r="E8" s="22"/>
      <c r="F8" s="25"/>
      <c r="G8" s="62"/>
      <c r="H8" s="27"/>
      <c r="I8" s="96">
        <f t="shared" ref="I8:I24" si="1">ROUND(IFERROR(((E8/12)*G8)*H8,0),2)</f>
        <v>0</v>
      </c>
    </row>
    <row r="9" spans="1:11" x14ac:dyDescent="0.3">
      <c r="A9" s="152" t="str">
        <f t="shared" si="0"/>
        <v>NO</v>
      </c>
      <c r="C9" s="29"/>
      <c r="D9" s="30"/>
      <c r="E9" s="22"/>
      <c r="F9" s="25"/>
      <c r="G9" s="62"/>
      <c r="H9" s="27"/>
      <c r="I9" s="96">
        <f t="shared" si="1"/>
        <v>0</v>
      </c>
    </row>
    <row r="10" spans="1:11" x14ac:dyDescent="0.3">
      <c r="A10" s="152" t="str">
        <f t="shared" si="0"/>
        <v>NO</v>
      </c>
      <c r="C10" s="29"/>
      <c r="D10" s="30"/>
      <c r="E10" s="22"/>
      <c r="F10" s="25"/>
      <c r="G10" s="62"/>
      <c r="H10" s="27"/>
      <c r="I10" s="96">
        <f t="shared" si="1"/>
        <v>0</v>
      </c>
    </row>
    <row r="11" spans="1:11" x14ac:dyDescent="0.3">
      <c r="A11" s="152" t="str">
        <f t="shared" si="0"/>
        <v>NO</v>
      </c>
      <c r="C11" s="29"/>
      <c r="D11" s="30"/>
      <c r="E11" s="22"/>
      <c r="F11" s="25"/>
      <c r="G11" s="62"/>
      <c r="H11" s="27"/>
      <c r="I11" s="96">
        <f t="shared" si="1"/>
        <v>0</v>
      </c>
    </row>
    <row r="12" spans="1:11" x14ac:dyDescent="0.3">
      <c r="A12" s="152" t="str">
        <f t="shared" si="0"/>
        <v>NO</v>
      </c>
      <c r="C12" s="29"/>
      <c r="D12" s="30"/>
      <c r="E12" s="22"/>
      <c r="F12" s="25"/>
      <c r="G12" s="62"/>
      <c r="H12" s="27"/>
      <c r="I12" s="96">
        <f t="shared" si="1"/>
        <v>0</v>
      </c>
    </row>
    <row r="13" spans="1:11" x14ac:dyDescent="0.3">
      <c r="A13" s="152" t="str">
        <f t="shared" si="0"/>
        <v>NO</v>
      </c>
      <c r="C13" s="29"/>
      <c r="D13" s="30"/>
      <c r="E13" s="22"/>
      <c r="F13" s="25"/>
      <c r="G13" s="62"/>
      <c r="H13" s="27"/>
      <c r="I13" s="96">
        <f t="shared" si="1"/>
        <v>0</v>
      </c>
    </row>
    <row r="14" spans="1:11" x14ac:dyDescent="0.3">
      <c r="A14" s="152" t="str">
        <f t="shared" si="0"/>
        <v>NO</v>
      </c>
      <c r="C14" s="29"/>
      <c r="D14" s="30"/>
      <c r="E14" s="22"/>
      <c r="F14" s="25"/>
      <c r="G14" s="62"/>
      <c r="H14" s="27"/>
      <c r="I14" s="96">
        <f t="shared" si="1"/>
        <v>0</v>
      </c>
    </row>
    <row r="15" spans="1:11" x14ac:dyDescent="0.3">
      <c r="A15" s="152" t="str">
        <f t="shared" si="0"/>
        <v>NO</v>
      </c>
      <c r="C15" s="29"/>
      <c r="D15" s="30"/>
      <c r="E15" s="22"/>
      <c r="F15" s="25"/>
      <c r="G15" s="62"/>
      <c r="H15" s="27"/>
      <c r="I15" s="96">
        <f t="shared" si="1"/>
        <v>0</v>
      </c>
    </row>
    <row r="16" spans="1:11" x14ac:dyDescent="0.3">
      <c r="A16" s="152" t="str">
        <f t="shared" si="0"/>
        <v>NO</v>
      </c>
      <c r="C16" s="29"/>
      <c r="D16" s="30"/>
      <c r="E16" s="22"/>
      <c r="F16" s="25"/>
      <c r="G16" s="62"/>
      <c r="H16" s="27"/>
      <c r="I16" s="96">
        <f t="shared" si="1"/>
        <v>0</v>
      </c>
      <c r="K16" s="132"/>
    </row>
    <row r="17" spans="1:9" x14ac:dyDescent="0.3">
      <c r="A17" s="152" t="str">
        <f t="shared" si="0"/>
        <v>NO</v>
      </c>
      <c r="C17" s="29"/>
      <c r="D17" s="30"/>
      <c r="E17" s="22"/>
      <c r="F17" s="25"/>
      <c r="G17" s="62"/>
      <c r="H17" s="27"/>
      <c r="I17" s="96">
        <f t="shared" si="1"/>
        <v>0</v>
      </c>
    </row>
    <row r="18" spans="1:9" x14ac:dyDescent="0.3">
      <c r="A18" s="152" t="str">
        <f t="shared" si="0"/>
        <v>NO</v>
      </c>
      <c r="C18" s="29"/>
      <c r="D18" s="30"/>
      <c r="E18" s="22"/>
      <c r="F18" s="25"/>
      <c r="G18" s="62"/>
      <c r="H18" s="27"/>
      <c r="I18" s="96">
        <f t="shared" si="1"/>
        <v>0</v>
      </c>
    </row>
    <row r="19" spans="1:9" x14ac:dyDescent="0.3">
      <c r="A19" s="152" t="str">
        <f t="shared" si="0"/>
        <v>NO</v>
      </c>
      <c r="C19" s="29"/>
      <c r="D19" s="30"/>
      <c r="E19" s="22"/>
      <c r="F19" s="25"/>
      <c r="G19" s="62"/>
      <c r="H19" s="27"/>
      <c r="I19" s="96">
        <f t="shared" si="1"/>
        <v>0</v>
      </c>
    </row>
    <row r="20" spans="1:9" x14ac:dyDescent="0.3">
      <c r="A20" s="152" t="str">
        <f t="shared" si="0"/>
        <v>NO</v>
      </c>
      <c r="C20" s="29"/>
      <c r="D20" s="30"/>
      <c r="E20" s="22"/>
      <c r="F20" s="25"/>
      <c r="G20" s="62"/>
      <c r="H20" s="27"/>
      <c r="I20" s="96">
        <f t="shared" si="1"/>
        <v>0</v>
      </c>
    </row>
    <row r="21" spans="1:9" x14ac:dyDescent="0.3">
      <c r="A21" s="152" t="str">
        <f t="shared" si="0"/>
        <v>NO</v>
      </c>
      <c r="C21" s="29"/>
      <c r="D21" s="30"/>
      <c r="E21" s="22"/>
      <c r="F21" s="25"/>
      <c r="G21" s="62"/>
      <c r="H21" s="27"/>
      <c r="I21" s="96">
        <f t="shared" si="1"/>
        <v>0</v>
      </c>
    </row>
    <row r="22" spans="1:9" x14ac:dyDescent="0.3">
      <c r="A22" s="152" t="str">
        <f t="shared" si="0"/>
        <v>NO</v>
      </c>
      <c r="C22" s="29"/>
      <c r="D22" s="30"/>
      <c r="E22" s="22"/>
      <c r="F22" s="25"/>
      <c r="G22" s="62"/>
      <c r="H22" s="27"/>
      <c r="I22" s="96">
        <f t="shared" si="1"/>
        <v>0</v>
      </c>
    </row>
    <row r="23" spans="1:9" x14ac:dyDescent="0.3">
      <c r="A23" s="152" t="str">
        <f t="shared" si="0"/>
        <v>NO</v>
      </c>
      <c r="C23" s="31"/>
      <c r="D23" s="32"/>
      <c r="E23" s="23"/>
      <c r="F23" s="26"/>
      <c r="G23" s="63"/>
      <c r="H23" s="28"/>
      <c r="I23" s="96">
        <f t="shared" si="1"/>
        <v>0</v>
      </c>
    </row>
    <row r="24" spans="1:9" ht="15" thickBot="1" x14ac:dyDescent="0.35">
      <c r="A24" s="152" t="str">
        <f t="shared" si="0"/>
        <v>NO</v>
      </c>
      <c r="C24" s="88"/>
      <c r="D24" s="89"/>
      <c r="E24" s="90"/>
      <c r="F24" s="91"/>
      <c r="G24" s="92"/>
      <c r="H24" s="94"/>
      <c r="I24" s="97">
        <f t="shared" si="1"/>
        <v>0</v>
      </c>
    </row>
    <row r="25" spans="1:9" ht="16.8" thickTop="1" thickBot="1" x14ac:dyDescent="0.35">
      <c r="A25" s="152" t="str">
        <f t="shared" si="0"/>
        <v>NO</v>
      </c>
      <c r="C25" s="251" t="s">
        <v>58</v>
      </c>
      <c r="D25" s="252"/>
      <c r="E25" s="252"/>
      <c r="F25" s="252"/>
      <c r="G25" s="252"/>
      <c r="H25" s="253"/>
      <c r="I25" s="101">
        <f>SUM(I7:I24)</f>
        <v>0</v>
      </c>
    </row>
    <row r="26" spans="1:9" ht="15" thickBot="1" x14ac:dyDescent="0.35">
      <c r="A26" s="152" t="str">
        <f>A45</f>
        <v>NO</v>
      </c>
      <c r="C26" s="42" t="s">
        <v>45</v>
      </c>
      <c r="D26" s="43" t="s">
        <v>46</v>
      </c>
      <c r="E26" s="43" t="str">
        <f>IF('!!COMPLETE FIRST!!'!$E$11="YES","","100% Annual Fringe Cost")</f>
        <v>100% Annual Fringe Cost</v>
      </c>
      <c r="F26" s="43"/>
      <c r="G26" s="43" t="str">
        <f>IF('!!COMPLETE FIRST!!'!$E$11="YES","Fringe Rate %","")</f>
        <v/>
      </c>
      <c r="H26" s="93"/>
      <c r="I26" s="95" t="s">
        <v>1</v>
      </c>
    </row>
    <row r="27" spans="1:9" x14ac:dyDescent="0.3">
      <c r="A27" s="152" t="str">
        <f>IF(I27&gt;0,"YES","NO")</f>
        <v>NO</v>
      </c>
      <c r="C27" s="186" t="str">
        <f t="shared" ref="C27:D44" si="2">IF(C7="","",C7)</f>
        <v/>
      </c>
      <c r="D27" s="187" t="str">
        <f t="shared" si="2"/>
        <v/>
      </c>
      <c r="E27" s="22"/>
      <c r="F27" s="84"/>
      <c r="G27" s="62"/>
      <c r="H27" s="85"/>
      <c r="I27" s="96">
        <f>IFERROR(ROUND(IF('!!COMPLETE FIRST!!'!$E$11="yes",(I7*G27),((E27/12)*G7)*H7),2),0)</f>
        <v>0</v>
      </c>
    </row>
    <row r="28" spans="1:9" x14ac:dyDescent="0.3">
      <c r="A28" s="152" t="str">
        <f t="shared" ref="A28:A46" si="3">IF(I28&gt;0,"YES","NO")</f>
        <v>NO</v>
      </c>
      <c r="C28" s="185" t="str">
        <f t="shared" si="2"/>
        <v/>
      </c>
      <c r="D28" s="188" t="str">
        <f t="shared" si="2"/>
        <v/>
      </c>
      <c r="E28" s="22"/>
      <c r="F28" s="84"/>
      <c r="G28" s="62"/>
      <c r="H28" s="85"/>
      <c r="I28" s="96">
        <f>IFERROR(ROUND(IF('!!COMPLETE FIRST!!'!$E$11="yes",(I8*G28),((E28/12)*G8)*H8),2),0)</f>
        <v>0</v>
      </c>
    </row>
    <row r="29" spans="1:9" x14ac:dyDescent="0.3">
      <c r="A29" s="152" t="str">
        <f t="shared" si="3"/>
        <v>NO</v>
      </c>
      <c r="C29" s="185" t="str">
        <f t="shared" si="2"/>
        <v/>
      </c>
      <c r="D29" s="188" t="str">
        <f t="shared" si="2"/>
        <v/>
      </c>
      <c r="E29" s="22"/>
      <c r="F29" s="84"/>
      <c r="G29" s="62"/>
      <c r="H29" s="85"/>
      <c r="I29" s="96">
        <f>IFERROR(ROUND(IF('!!COMPLETE FIRST!!'!$E$11="yes",(I9*G29),((E29/12)*G9)*H9),2),0)</f>
        <v>0</v>
      </c>
    </row>
    <row r="30" spans="1:9" x14ac:dyDescent="0.3">
      <c r="A30" s="152" t="str">
        <f t="shared" si="3"/>
        <v>NO</v>
      </c>
      <c r="C30" s="185" t="str">
        <f t="shared" si="2"/>
        <v/>
      </c>
      <c r="D30" s="188" t="str">
        <f t="shared" si="2"/>
        <v/>
      </c>
      <c r="E30" s="22"/>
      <c r="F30" s="84"/>
      <c r="G30" s="62"/>
      <c r="H30" s="85"/>
      <c r="I30" s="96">
        <f>IFERROR(ROUND(IF('!!COMPLETE FIRST!!'!$E$11="yes",(I10*G30),((E30/12)*G10)*H10),2),0)</f>
        <v>0</v>
      </c>
    </row>
    <row r="31" spans="1:9" x14ac:dyDescent="0.3">
      <c r="A31" s="152" t="str">
        <f t="shared" si="3"/>
        <v>NO</v>
      </c>
      <c r="C31" s="185" t="str">
        <f t="shared" si="2"/>
        <v/>
      </c>
      <c r="D31" s="188" t="str">
        <f t="shared" si="2"/>
        <v/>
      </c>
      <c r="E31" s="22"/>
      <c r="F31" s="84"/>
      <c r="G31" s="62"/>
      <c r="H31" s="85"/>
      <c r="I31" s="96">
        <f>IFERROR(ROUND(IF('!!COMPLETE FIRST!!'!$E$11="yes",(I11*G31),((E31/12)*G11)*H11),2),0)</f>
        <v>0</v>
      </c>
    </row>
    <row r="32" spans="1:9" x14ac:dyDescent="0.3">
      <c r="A32" s="152" t="str">
        <f t="shared" si="3"/>
        <v>NO</v>
      </c>
      <c r="C32" s="185" t="str">
        <f t="shared" si="2"/>
        <v/>
      </c>
      <c r="D32" s="188" t="str">
        <f t="shared" si="2"/>
        <v/>
      </c>
      <c r="E32" s="22"/>
      <c r="F32" s="84"/>
      <c r="G32" s="62"/>
      <c r="H32" s="85"/>
      <c r="I32" s="96">
        <f>IFERROR(ROUND(IF('!!COMPLETE FIRST!!'!$E$11="yes",(I12*G32),((E32/12)*G12)*H12),2),0)</f>
        <v>0</v>
      </c>
    </row>
    <row r="33" spans="1:9" x14ac:dyDescent="0.3">
      <c r="A33" s="152" t="str">
        <f t="shared" si="3"/>
        <v>NO</v>
      </c>
      <c r="C33" s="185" t="str">
        <f t="shared" si="2"/>
        <v/>
      </c>
      <c r="D33" s="188" t="str">
        <f t="shared" si="2"/>
        <v/>
      </c>
      <c r="E33" s="22"/>
      <c r="F33" s="84"/>
      <c r="G33" s="62"/>
      <c r="H33" s="85"/>
      <c r="I33" s="96">
        <f>IFERROR(ROUND(IF('!!COMPLETE FIRST!!'!$E$11="yes",(I13*G33),((E33/12)*G13)*H13),2),0)</f>
        <v>0</v>
      </c>
    </row>
    <row r="34" spans="1:9" x14ac:dyDescent="0.3">
      <c r="A34" s="152" t="str">
        <f t="shared" si="3"/>
        <v>NO</v>
      </c>
      <c r="C34" s="185" t="str">
        <f t="shared" si="2"/>
        <v/>
      </c>
      <c r="D34" s="188" t="str">
        <f t="shared" si="2"/>
        <v/>
      </c>
      <c r="E34" s="22"/>
      <c r="F34" s="84"/>
      <c r="G34" s="62"/>
      <c r="H34" s="85"/>
      <c r="I34" s="96">
        <f>IFERROR(ROUND(IF('!!COMPLETE FIRST!!'!$E$11="yes",(I14*G34),((E34/12)*G14)*H14),2),0)</f>
        <v>0</v>
      </c>
    </row>
    <row r="35" spans="1:9" x14ac:dyDescent="0.3">
      <c r="A35" s="152" t="str">
        <f t="shared" si="3"/>
        <v>NO</v>
      </c>
      <c r="C35" s="185" t="str">
        <f t="shared" si="2"/>
        <v/>
      </c>
      <c r="D35" s="188" t="str">
        <f t="shared" si="2"/>
        <v/>
      </c>
      <c r="E35" s="22"/>
      <c r="F35" s="84"/>
      <c r="G35" s="62"/>
      <c r="H35" s="85"/>
      <c r="I35" s="96">
        <f>IFERROR(ROUND(IF('!!COMPLETE FIRST!!'!$E$11="yes",(I15*G35),((E35/12)*G15)*H15),2),0)</f>
        <v>0</v>
      </c>
    </row>
    <row r="36" spans="1:9" x14ac:dyDescent="0.3">
      <c r="A36" s="152" t="str">
        <f t="shared" si="3"/>
        <v>NO</v>
      </c>
      <c r="C36" s="185" t="str">
        <f t="shared" si="2"/>
        <v/>
      </c>
      <c r="D36" s="188" t="str">
        <f t="shared" si="2"/>
        <v/>
      </c>
      <c r="E36" s="22"/>
      <c r="F36" s="84"/>
      <c r="G36" s="62"/>
      <c r="H36" s="85"/>
      <c r="I36" s="96">
        <f>IFERROR(ROUND(IF('!!COMPLETE FIRST!!'!$E$11="yes",(I16*G36),((E36/12)*G16)*H16),2),0)</f>
        <v>0</v>
      </c>
    </row>
    <row r="37" spans="1:9" x14ac:dyDescent="0.3">
      <c r="A37" s="152" t="str">
        <f t="shared" si="3"/>
        <v>NO</v>
      </c>
      <c r="C37" s="185" t="str">
        <f t="shared" si="2"/>
        <v/>
      </c>
      <c r="D37" s="188" t="str">
        <f t="shared" si="2"/>
        <v/>
      </c>
      <c r="E37" s="22"/>
      <c r="F37" s="84"/>
      <c r="G37" s="62"/>
      <c r="H37" s="85"/>
      <c r="I37" s="96">
        <f>IFERROR(ROUND(IF('!!COMPLETE FIRST!!'!$E$11="yes",(I17*G37),((E37/12)*G17)*H17),2),0)</f>
        <v>0</v>
      </c>
    </row>
    <row r="38" spans="1:9" x14ac:dyDescent="0.3">
      <c r="A38" s="152" t="str">
        <f t="shared" si="3"/>
        <v>NO</v>
      </c>
      <c r="C38" s="185" t="str">
        <f t="shared" si="2"/>
        <v/>
      </c>
      <c r="D38" s="188" t="str">
        <f t="shared" si="2"/>
        <v/>
      </c>
      <c r="E38" s="22"/>
      <c r="F38" s="84"/>
      <c r="G38" s="62"/>
      <c r="H38" s="85"/>
      <c r="I38" s="96">
        <f>IFERROR(ROUND(IF('!!COMPLETE FIRST!!'!$E$11="yes",(I18*G38),((E38/12)*G18)*H18),2),0)</f>
        <v>0</v>
      </c>
    </row>
    <row r="39" spans="1:9" x14ac:dyDescent="0.3">
      <c r="A39" s="152" t="str">
        <f t="shared" si="3"/>
        <v>NO</v>
      </c>
      <c r="C39" s="185" t="str">
        <f t="shared" si="2"/>
        <v/>
      </c>
      <c r="D39" s="188" t="str">
        <f t="shared" si="2"/>
        <v/>
      </c>
      <c r="E39" s="22"/>
      <c r="F39" s="84"/>
      <c r="G39" s="62"/>
      <c r="H39" s="85"/>
      <c r="I39" s="96">
        <f>IFERROR(ROUND(IF('!!COMPLETE FIRST!!'!$E$11="yes",(I19*G39),((E39/12)*G19)*H19),2),0)</f>
        <v>0</v>
      </c>
    </row>
    <row r="40" spans="1:9" x14ac:dyDescent="0.3">
      <c r="A40" s="152" t="str">
        <f t="shared" si="3"/>
        <v>NO</v>
      </c>
      <c r="C40" s="185" t="str">
        <f t="shared" si="2"/>
        <v/>
      </c>
      <c r="D40" s="188" t="str">
        <f t="shared" si="2"/>
        <v/>
      </c>
      <c r="E40" s="22"/>
      <c r="F40" s="84"/>
      <c r="G40" s="62"/>
      <c r="H40" s="85"/>
      <c r="I40" s="96">
        <f>IFERROR(ROUND(IF('!!COMPLETE FIRST!!'!$E$11="yes",(I20*G40),((E40/12)*G20)*H20),2),0)</f>
        <v>0</v>
      </c>
    </row>
    <row r="41" spans="1:9" x14ac:dyDescent="0.3">
      <c r="A41" s="152" t="str">
        <f t="shared" si="3"/>
        <v>NO</v>
      </c>
      <c r="C41" s="185" t="str">
        <f t="shared" si="2"/>
        <v/>
      </c>
      <c r="D41" s="188" t="str">
        <f t="shared" si="2"/>
        <v/>
      </c>
      <c r="E41" s="22"/>
      <c r="F41" s="84"/>
      <c r="G41" s="62"/>
      <c r="H41" s="85"/>
      <c r="I41" s="96">
        <f>IFERROR(ROUND(IF('!!COMPLETE FIRST!!'!$E$11="yes",(I21*G41),((E41/12)*G21)*H21),2),0)</f>
        <v>0</v>
      </c>
    </row>
    <row r="42" spans="1:9" x14ac:dyDescent="0.3">
      <c r="A42" s="152" t="str">
        <f t="shared" si="3"/>
        <v>NO</v>
      </c>
      <c r="C42" s="185" t="str">
        <f t="shared" si="2"/>
        <v/>
      </c>
      <c r="D42" s="188" t="str">
        <f t="shared" si="2"/>
        <v/>
      </c>
      <c r="E42" s="22"/>
      <c r="F42" s="84"/>
      <c r="G42" s="62"/>
      <c r="H42" s="85"/>
      <c r="I42" s="96">
        <f>IFERROR(ROUND(IF('!!COMPLETE FIRST!!'!$E$11="yes",(I22*G42),((E42/12)*G22)*H22),2),0)</f>
        <v>0</v>
      </c>
    </row>
    <row r="43" spans="1:9" x14ac:dyDescent="0.3">
      <c r="A43" s="152" t="str">
        <f t="shared" si="3"/>
        <v>NO</v>
      </c>
      <c r="C43" s="185" t="str">
        <f t="shared" si="2"/>
        <v/>
      </c>
      <c r="D43" s="188" t="str">
        <f t="shared" si="2"/>
        <v/>
      </c>
      <c r="E43" s="24"/>
      <c r="F43" s="86"/>
      <c r="G43" s="198"/>
      <c r="H43" s="87"/>
      <c r="I43" s="96">
        <f>IFERROR(ROUND(IF('!!COMPLETE FIRST!!'!$E$11="yes",(I23*G43),((E43/12)*G23)*H23),2),0)</f>
        <v>0</v>
      </c>
    </row>
    <row r="44" spans="1:9" ht="15" thickBot="1" x14ac:dyDescent="0.35">
      <c r="A44" s="152" t="str">
        <f t="shared" si="3"/>
        <v>NO</v>
      </c>
      <c r="C44" s="189" t="str">
        <f t="shared" si="2"/>
        <v/>
      </c>
      <c r="D44" s="190" t="str">
        <f t="shared" si="2"/>
        <v/>
      </c>
      <c r="E44" s="147"/>
      <c r="F44" s="148"/>
      <c r="G44" s="199"/>
      <c r="H44" s="149"/>
      <c r="I44" s="96">
        <f>IFERROR(ROUND(IF('!!COMPLETE FIRST!!'!$E$11="yes",(I24*G44),((E44/12)*G24)*H24),2),0)</f>
        <v>0</v>
      </c>
    </row>
    <row r="45" spans="1:9" ht="16.2" thickTop="1" x14ac:dyDescent="0.3">
      <c r="A45" s="152" t="str">
        <f t="shared" si="3"/>
        <v>NO</v>
      </c>
      <c r="C45" s="254" t="s">
        <v>59</v>
      </c>
      <c r="D45" s="255"/>
      <c r="E45" s="255"/>
      <c r="F45" s="255"/>
      <c r="G45" s="255"/>
      <c r="H45" s="256"/>
      <c r="I45" s="102">
        <f>SUM(I27:I44)</f>
        <v>0</v>
      </c>
    </row>
    <row r="46" spans="1:9" ht="16.2" thickBot="1" x14ac:dyDescent="0.35">
      <c r="A46" s="152" t="str">
        <f t="shared" si="3"/>
        <v>NO</v>
      </c>
      <c r="C46" s="257" t="s">
        <v>61</v>
      </c>
      <c r="D46" s="258"/>
      <c r="E46" s="258"/>
      <c r="F46" s="258"/>
      <c r="G46" s="258"/>
      <c r="H46" s="258"/>
      <c r="I46" s="103">
        <f>SUM(I45,I25)</f>
        <v>0</v>
      </c>
    </row>
    <row r="47" spans="1:9" ht="15" thickBot="1" x14ac:dyDescent="0.35">
      <c r="A47" s="152" t="str">
        <f>A58</f>
        <v>NO</v>
      </c>
      <c r="C47" s="44" t="s">
        <v>63</v>
      </c>
      <c r="D47" s="70" t="s">
        <v>78</v>
      </c>
      <c r="E47" s="261" t="s">
        <v>79</v>
      </c>
      <c r="F47" s="262"/>
      <c r="G47" s="262"/>
      <c r="H47" s="262"/>
      <c r="I47" s="95" t="s">
        <v>1</v>
      </c>
    </row>
    <row r="48" spans="1:9" x14ac:dyDescent="0.3">
      <c r="A48" s="152" t="str">
        <f t="shared" ref="A48:A72" si="4">IF(I48&gt;0,"YES","NO")</f>
        <v>NO</v>
      </c>
      <c r="C48" s="3"/>
      <c r="D48" s="66">
        <v>0</v>
      </c>
      <c r="E48" s="263"/>
      <c r="F48" s="264"/>
      <c r="G48" s="264"/>
      <c r="H48" s="264"/>
      <c r="I48" s="96">
        <f>D48</f>
        <v>0</v>
      </c>
    </row>
    <row r="49" spans="1:9" x14ac:dyDescent="0.3">
      <c r="A49" s="152" t="str">
        <f t="shared" si="4"/>
        <v>NO</v>
      </c>
      <c r="C49" s="4"/>
      <c r="D49" s="67">
        <v>0</v>
      </c>
      <c r="E49" s="259"/>
      <c r="F49" s="260"/>
      <c r="G49" s="260"/>
      <c r="H49" s="260"/>
      <c r="I49" s="96">
        <f t="shared" ref="I49:I57" si="5">D49</f>
        <v>0</v>
      </c>
    </row>
    <row r="50" spans="1:9" x14ac:dyDescent="0.3">
      <c r="A50" s="152" t="str">
        <f t="shared" si="4"/>
        <v>NO</v>
      </c>
      <c r="C50" s="45"/>
      <c r="D50" s="68">
        <v>0</v>
      </c>
      <c r="E50" s="259"/>
      <c r="F50" s="260"/>
      <c r="G50" s="260"/>
      <c r="H50" s="260"/>
      <c r="I50" s="98">
        <f t="shared" si="5"/>
        <v>0</v>
      </c>
    </row>
    <row r="51" spans="1:9" x14ac:dyDescent="0.3">
      <c r="A51" s="152" t="str">
        <f t="shared" si="4"/>
        <v>NO</v>
      </c>
      <c r="C51" s="3"/>
      <c r="D51" s="66">
        <v>0</v>
      </c>
      <c r="E51" s="259"/>
      <c r="F51" s="260"/>
      <c r="G51" s="260"/>
      <c r="H51" s="260"/>
      <c r="I51" s="96">
        <f t="shared" si="5"/>
        <v>0</v>
      </c>
    </row>
    <row r="52" spans="1:9" x14ac:dyDescent="0.3">
      <c r="A52" s="152" t="str">
        <f t="shared" si="4"/>
        <v>NO</v>
      </c>
      <c r="C52" s="45"/>
      <c r="D52" s="64">
        <v>0</v>
      </c>
      <c r="E52" s="259"/>
      <c r="F52" s="260"/>
      <c r="G52" s="260"/>
      <c r="H52" s="260"/>
      <c r="I52" s="98">
        <f t="shared" si="5"/>
        <v>0</v>
      </c>
    </row>
    <row r="53" spans="1:9" x14ac:dyDescent="0.3">
      <c r="A53" s="152" t="str">
        <f t="shared" si="4"/>
        <v>NO</v>
      </c>
      <c r="C53" s="45"/>
      <c r="D53" s="64">
        <v>0</v>
      </c>
      <c r="E53" s="259"/>
      <c r="F53" s="260"/>
      <c r="G53" s="260"/>
      <c r="H53" s="260"/>
      <c r="I53" s="98">
        <f t="shared" si="5"/>
        <v>0</v>
      </c>
    </row>
    <row r="54" spans="1:9" x14ac:dyDescent="0.3">
      <c r="A54" s="152" t="str">
        <f t="shared" si="4"/>
        <v>NO</v>
      </c>
      <c r="C54" s="45"/>
      <c r="D54" s="64">
        <v>0</v>
      </c>
      <c r="E54" s="259"/>
      <c r="F54" s="260"/>
      <c r="G54" s="260"/>
      <c r="H54" s="260"/>
      <c r="I54" s="98">
        <f t="shared" si="5"/>
        <v>0</v>
      </c>
    </row>
    <row r="55" spans="1:9" x14ac:dyDescent="0.3">
      <c r="A55" s="152" t="str">
        <f t="shared" si="4"/>
        <v>NO</v>
      </c>
      <c r="C55" s="45"/>
      <c r="D55" s="64">
        <v>0</v>
      </c>
      <c r="E55" s="259"/>
      <c r="F55" s="260"/>
      <c r="G55" s="260"/>
      <c r="H55" s="260"/>
      <c r="I55" s="98">
        <f t="shared" si="5"/>
        <v>0</v>
      </c>
    </row>
    <row r="56" spans="1:9" x14ac:dyDescent="0.3">
      <c r="A56" s="152" t="str">
        <f t="shared" si="4"/>
        <v>NO</v>
      </c>
      <c r="C56" s="47"/>
      <c r="D56" s="65">
        <v>0</v>
      </c>
      <c r="E56" s="273"/>
      <c r="F56" s="274"/>
      <c r="G56" s="274"/>
      <c r="H56" s="274"/>
      <c r="I56" s="98">
        <f t="shared" si="5"/>
        <v>0</v>
      </c>
    </row>
    <row r="57" spans="1:9" ht="15" thickBot="1" x14ac:dyDescent="0.35">
      <c r="A57" s="152" t="str">
        <f t="shared" si="4"/>
        <v>NO</v>
      </c>
      <c r="C57" s="150"/>
      <c r="D57" s="90">
        <v>0</v>
      </c>
      <c r="E57" s="275"/>
      <c r="F57" s="276"/>
      <c r="G57" s="276"/>
      <c r="H57" s="276"/>
      <c r="I57" s="99">
        <f t="shared" si="5"/>
        <v>0</v>
      </c>
    </row>
    <row r="58" spans="1:9" ht="16.8" thickTop="1" thickBot="1" x14ac:dyDescent="0.35">
      <c r="A58" s="152" t="str">
        <f t="shared" si="4"/>
        <v>NO</v>
      </c>
      <c r="C58" s="254" t="s">
        <v>64</v>
      </c>
      <c r="D58" s="255"/>
      <c r="E58" s="255"/>
      <c r="F58" s="255"/>
      <c r="G58" s="255"/>
      <c r="H58" s="256"/>
      <c r="I58" s="107">
        <f>SUM(I48:I57)</f>
        <v>0</v>
      </c>
    </row>
    <row r="59" spans="1:9" ht="18.600000000000001" thickBot="1" x14ac:dyDescent="0.35">
      <c r="A59" s="152" t="str">
        <f>A71</f>
        <v>NO</v>
      </c>
      <c r="C59" s="232" t="s">
        <v>100</v>
      </c>
      <c r="D59" s="233"/>
      <c r="E59" s="233"/>
      <c r="F59" s="233"/>
      <c r="G59" s="233"/>
      <c r="H59" s="233"/>
      <c r="I59" s="248"/>
    </row>
    <row r="60" spans="1:9" ht="15" thickBot="1" x14ac:dyDescent="0.35">
      <c r="A60" s="152" t="str">
        <f>A71</f>
        <v>NO</v>
      </c>
      <c r="C60" s="44" t="s">
        <v>109</v>
      </c>
      <c r="D60" s="70" t="s">
        <v>78</v>
      </c>
      <c r="E60" s="261" t="s">
        <v>79</v>
      </c>
      <c r="F60" s="262"/>
      <c r="G60" s="262"/>
      <c r="H60" s="262"/>
      <c r="I60" s="100"/>
    </row>
    <row r="61" spans="1:9" x14ac:dyDescent="0.3">
      <c r="A61" s="152" t="str">
        <f t="shared" si="4"/>
        <v>NO</v>
      </c>
      <c r="C61" s="3"/>
      <c r="D61" s="66">
        <v>0</v>
      </c>
      <c r="E61" s="263"/>
      <c r="F61" s="264"/>
      <c r="G61" s="264"/>
      <c r="H61" s="264"/>
      <c r="I61" s="96">
        <f>D61</f>
        <v>0</v>
      </c>
    </row>
    <row r="62" spans="1:9" x14ac:dyDescent="0.3">
      <c r="A62" s="152" t="str">
        <f t="shared" si="4"/>
        <v>NO</v>
      </c>
      <c r="C62" s="4"/>
      <c r="D62" s="67">
        <v>0</v>
      </c>
      <c r="E62" s="259"/>
      <c r="F62" s="260"/>
      <c r="G62" s="260"/>
      <c r="H62" s="260"/>
      <c r="I62" s="96">
        <f t="shared" ref="I62:I70" si="6">D62</f>
        <v>0</v>
      </c>
    </row>
    <row r="63" spans="1:9" x14ac:dyDescent="0.3">
      <c r="A63" s="152" t="str">
        <f t="shared" si="4"/>
        <v>NO</v>
      </c>
      <c r="C63" s="45"/>
      <c r="D63" s="68">
        <v>0</v>
      </c>
      <c r="E63" s="259"/>
      <c r="F63" s="260"/>
      <c r="G63" s="260"/>
      <c r="H63" s="260"/>
      <c r="I63" s="98">
        <f t="shared" si="6"/>
        <v>0</v>
      </c>
    </row>
    <row r="64" spans="1:9" x14ac:dyDescent="0.3">
      <c r="A64" s="152" t="str">
        <f t="shared" si="4"/>
        <v>NO</v>
      </c>
      <c r="C64" s="3"/>
      <c r="D64" s="66">
        <v>0</v>
      </c>
      <c r="E64" s="259"/>
      <c r="F64" s="260"/>
      <c r="G64" s="260"/>
      <c r="H64" s="260"/>
      <c r="I64" s="96">
        <f t="shared" si="6"/>
        <v>0</v>
      </c>
    </row>
    <row r="65" spans="1:9" x14ac:dyDescent="0.3">
      <c r="A65" s="152" t="str">
        <f t="shared" si="4"/>
        <v>NO</v>
      </c>
      <c r="C65" s="45"/>
      <c r="D65" s="64">
        <v>0</v>
      </c>
      <c r="E65" s="259"/>
      <c r="F65" s="260"/>
      <c r="G65" s="260"/>
      <c r="H65" s="260"/>
      <c r="I65" s="98">
        <f t="shared" si="6"/>
        <v>0</v>
      </c>
    </row>
    <row r="66" spans="1:9" x14ac:dyDescent="0.3">
      <c r="A66" s="152" t="str">
        <f t="shared" si="4"/>
        <v>NO</v>
      </c>
      <c r="C66" s="45"/>
      <c r="D66" s="64">
        <v>0</v>
      </c>
      <c r="E66" s="259"/>
      <c r="F66" s="260"/>
      <c r="G66" s="260"/>
      <c r="H66" s="260"/>
      <c r="I66" s="98">
        <f t="shared" si="6"/>
        <v>0</v>
      </c>
    </row>
    <row r="67" spans="1:9" x14ac:dyDescent="0.3">
      <c r="A67" s="152" t="str">
        <f t="shared" si="4"/>
        <v>NO</v>
      </c>
      <c r="C67" s="45"/>
      <c r="D67" s="64">
        <v>0</v>
      </c>
      <c r="E67" s="259"/>
      <c r="F67" s="260"/>
      <c r="G67" s="260"/>
      <c r="H67" s="260"/>
      <c r="I67" s="98">
        <f t="shared" si="6"/>
        <v>0</v>
      </c>
    </row>
    <row r="68" spans="1:9" x14ac:dyDescent="0.3">
      <c r="A68" s="152" t="str">
        <f t="shared" si="4"/>
        <v>NO</v>
      </c>
      <c r="C68" s="45"/>
      <c r="D68" s="64">
        <v>0</v>
      </c>
      <c r="E68" s="259"/>
      <c r="F68" s="260"/>
      <c r="G68" s="260"/>
      <c r="H68" s="260"/>
      <c r="I68" s="98">
        <f t="shared" si="6"/>
        <v>0</v>
      </c>
    </row>
    <row r="69" spans="1:9" x14ac:dyDescent="0.3">
      <c r="A69" s="152" t="str">
        <f t="shared" si="4"/>
        <v>NO</v>
      </c>
      <c r="C69" s="47"/>
      <c r="D69" s="65">
        <v>0</v>
      </c>
      <c r="E69" s="273"/>
      <c r="F69" s="274"/>
      <c r="G69" s="274"/>
      <c r="H69" s="274"/>
      <c r="I69" s="98">
        <f t="shared" si="6"/>
        <v>0</v>
      </c>
    </row>
    <row r="70" spans="1:9" ht="15" thickBot="1" x14ac:dyDescent="0.35">
      <c r="A70" s="152" t="str">
        <f t="shared" si="4"/>
        <v>NO</v>
      </c>
      <c r="C70" s="150"/>
      <c r="D70" s="90">
        <v>0</v>
      </c>
      <c r="E70" s="275"/>
      <c r="F70" s="276"/>
      <c r="G70" s="276"/>
      <c r="H70" s="276"/>
      <c r="I70" s="99">
        <f t="shared" si="6"/>
        <v>0</v>
      </c>
    </row>
    <row r="71" spans="1:9" ht="16.2" thickTop="1" x14ac:dyDescent="0.3">
      <c r="A71" s="152" t="str">
        <f t="shared" si="4"/>
        <v>NO</v>
      </c>
      <c r="C71" s="254" t="s">
        <v>101</v>
      </c>
      <c r="D71" s="255"/>
      <c r="E71" s="255"/>
      <c r="F71" s="255"/>
      <c r="G71" s="255"/>
      <c r="H71" s="256"/>
      <c r="I71" s="107">
        <f>SUM(I61:I70)</f>
        <v>0</v>
      </c>
    </row>
    <row r="72" spans="1:9" ht="16.2" thickBot="1" x14ac:dyDescent="0.35">
      <c r="A72" s="152" t="str">
        <f t="shared" si="4"/>
        <v>NO</v>
      </c>
      <c r="C72" s="257" t="s">
        <v>102</v>
      </c>
      <c r="D72" s="258"/>
      <c r="E72" s="258"/>
      <c r="F72" s="258"/>
      <c r="G72" s="258"/>
      <c r="H72" s="258"/>
      <c r="I72" s="108">
        <f>SUM(I71,I58,I46)</f>
        <v>0</v>
      </c>
    </row>
    <row r="73" spans="1:9" ht="18.600000000000001" thickBot="1" x14ac:dyDescent="0.35">
      <c r="A73" s="152"/>
      <c r="C73" s="232" t="s">
        <v>103</v>
      </c>
      <c r="D73" s="233"/>
      <c r="E73" s="233"/>
      <c r="F73" s="233"/>
      <c r="G73" s="233"/>
      <c r="H73" s="233"/>
      <c r="I73" s="248"/>
    </row>
    <row r="74" spans="1:9" x14ac:dyDescent="0.3">
      <c r="A74" s="152"/>
      <c r="C74" s="279" t="str">
        <f>IF('!!COMPLETE FIRST!!'!F5=KEY!G2,KEY!G39,IF('!!COMPLETE FIRST!!'!F5=KEY!G3,KEY!G41,IF('!!COMPLETE FIRST!!'!F5=KEY!G4,KEY!G40,IF('!!COMPLETE FIRST!!'!F5=KEY!G5,KEY!G42,""))))</f>
        <v/>
      </c>
      <c r="D74" s="280"/>
      <c r="E74" s="280"/>
      <c r="F74" s="280"/>
      <c r="G74" s="280"/>
      <c r="H74" s="280"/>
      <c r="I74" s="281"/>
    </row>
    <row r="75" spans="1:9" x14ac:dyDescent="0.3">
      <c r="A75" s="152"/>
      <c r="C75" s="282"/>
      <c r="D75" s="283"/>
      <c r="E75" s="283"/>
      <c r="F75" s="283"/>
      <c r="G75" s="283"/>
      <c r="H75" s="283"/>
      <c r="I75" s="284"/>
    </row>
    <row r="76" spans="1:9" x14ac:dyDescent="0.3">
      <c r="A76" s="152"/>
      <c r="C76" s="282"/>
      <c r="D76" s="283"/>
      <c r="E76" s="283"/>
      <c r="F76" s="283"/>
      <c r="G76" s="283"/>
      <c r="H76" s="283"/>
      <c r="I76" s="284"/>
    </row>
    <row r="77" spans="1:9" ht="15" thickBot="1" x14ac:dyDescent="0.35">
      <c r="A77" s="152"/>
      <c r="C77" s="285"/>
      <c r="D77" s="286"/>
      <c r="E77" s="286"/>
      <c r="F77" s="286"/>
      <c r="G77" s="286"/>
      <c r="H77" s="286"/>
      <c r="I77" s="287"/>
    </row>
    <row r="78" spans="1:9" ht="15" thickBot="1" x14ac:dyDescent="0.35">
      <c r="A78" s="152" t="str">
        <f>IF(I84&gt;0,"YES","NO")</f>
        <v>NO</v>
      </c>
      <c r="C78" s="42" t="s">
        <v>111</v>
      </c>
      <c r="D78" s="43" t="s">
        <v>46</v>
      </c>
      <c r="E78" s="43" t="s">
        <v>44</v>
      </c>
      <c r="F78" s="43" t="s">
        <v>67</v>
      </c>
      <c r="G78" s="43" t="s">
        <v>68</v>
      </c>
      <c r="H78" s="93" t="s">
        <v>43</v>
      </c>
      <c r="I78" s="109" t="s">
        <v>1</v>
      </c>
    </row>
    <row r="79" spans="1:9" x14ac:dyDescent="0.3">
      <c r="A79" s="152" t="str">
        <f t="shared" ref="A79:A84" si="7">IF(I79&gt;0,"YES","NO")</f>
        <v>NO</v>
      </c>
      <c r="C79" s="1"/>
      <c r="D79" s="2"/>
      <c r="E79" s="22"/>
      <c r="F79" s="25"/>
      <c r="G79" s="62"/>
      <c r="H79" s="27"/>
      <c r="I79" s="96">
        <f>ROUND((IFERROR(((E79/12)*G79)*H79,0)),2)</f>
        <v>0</v>
      </c>
    </row>
    <row r="80" spans="1:9" x14ac:dyDescent="0.3">
      <c r="A80" s="152" t="str">
        <f t="shared" si="7"/>
        <v>NO</v>
      </c>
      <c r="C80" s="1"/>
      <c r="D80" s="2"/>
      <c r="E80" s="22"/>
      <c r="F80" s="72"/>
      <c r="G80" s="71"/>
      <c r="H80" s="27"/>
      <c r="I80" s="96">
        <f>ROUND((IFERROR(((E80/12)*G80)*H80,0)),2)</f>
        <v>0</v>
      </c>
    </row>
    <row r="81" spans="1:9" x14ac:dyDescent="0.3">
      <c r="A81" s="152" t="str">
        <f t="shared" si="7"/>
        <v>NO</v>
      </c>
      <c r="C81" s="1"/>
      <c r="D81" s="2"/>
      <c r="E81" s="22"/>
      <c r="F81" s="72"/>
      <c r="G81" s="71"/>
      <c r="H81" s="27"/>
      <c r="I81" s="96">
        <f>ROUND((IFERROR(((E81/12)*G81)*H81,0)),2)</f>
        <v>0</v>
      </c>
    </row>
    <row r="82" spans="1:9" x14ac:dyDescent="0.3">
      <c r="A82" s="152" t="str">
        <f t="shared" si="7"/>
        <v>NO</v>
      </c>
      <c r="C82" s="1"/>
      <c r="D82" s="2"/>
      <c r="E82" s="22"/>
      <c r="F82" s="72"/>
      <c r="G82" s="71"/>
      <c r="H82" s="27"/>
      <c r="I82" s="96">
        <f>ROUND((IFERROR(((E82/12)*G82)*H82,0)),2)</f>
        <v>0</v>
      </c>
    </row>
    <row r="83" spans="1:9" ht="15" thickBot="1" x14ac:dyDescent="0.35">
      <c r="A83" s="152" t="str">
        <f t="shared" si="7"/>
        <v>NO</v>
      </c>
      <c r="C83" s="164"/>
      <c r="D83" s="165"/>
      <c r="E83" s="166"/>
      <c r="F83" s="168"/>
      <c r="G83" s="169"/>
      <c r="H83" s="167"/>
      <c r="I83" s="96">
        <f>ROUND((IFERROR(((E83/12)*G83)*H83,0)),2)</f>
        <v>0</v>
      </c>
    </row>
    <row r="84" spans="1:9" ht="16.8" thickTop="1" thickBot="1" x14ac:dyDescent="0.35">
      <c r="A84" s="152" t="str">
        <f t="shared" si="7"/>
        <v>NO</v>
      </c>
      <c r="C84" s="251" t="s">
        <v>90</v>
      </c>
      <c r="D84" s="252"/>
      <c r="E84" s="252"/>
      <c r="F84" s="252"/>
      <c r="G84" s="252"/>
      <c r="H84" s="253"/>
      <c r="I84" s="172">
        <f>SUM(I79:I83)</f>
        <v>0</v>
      </c>
    </row>
    <row r="85" spans="1:9" ht="15" thickBot="1" x14ac:dyDescent="0.35">
      <c r="A85" s="152" t="str">
        <f>IF(I91&gt;0,"YES","NO")</f>
        <v>NO</v>
      </c>
      <c r="C85" s="42" t="s">
        <v>111</v>
      </c>
      <c r="D85" s="43" t="s">
        <v>46</v>
      </c>
      <c r="E85" s="43" t="str">
        <f>IF('!!COMPLETE FIRST!!'!$E$11="YES","","100% Annual Fringe Cost")</f>
        <v>100% Annual Fringe Cost</v>
      </c>
      <c r="F85" s="43"/>
      <c r="G85" s="43" t="str">
        <f>IF('!!COMPLETE FIRST!!'!$E$11="YES","Fringe Rate %","")</f>
        <v/>
      </c>
      <c r="H85" s="93"/>
      <c r="I85" s="95" t="s">
        <v>1</v>
      </c>
    </row>
    <row r="86" spans="1:9" x14ac:dyDescent="0.3">
      <c r="A86" s="152" t="str">
        <f t="shared" ref="A86:A91" si="8">IF(I86&gt;0,"YES","NO")</f>
        <v>NO</v>
      </c>
      <c r="C86" s="191" t="str">
        <f t="shared" ref="C86:D90" si="9">IF(C79="","",C79)</f>
        <v/>
      </c>
      <c r="D86" s="192" t="str">
        <f t="shared" si="9"/>
        <v/>
      </c>
      <c r="E86" s="22"/>
      <c r="F86" s="84"/>
      <c r="G86" s="62"/>
      <c r="H86" s="85"/>
      <c r="I86" s="96">
        <f>IFERROR(ROUND(IF('!!COMPLETE FIRST!!'!$E$11="yes",(I79*G86),((E86/12)*G79)*H79),2),0)</f>
        <v>0</v>
      </c>
    </row>
    <row r="87" spans="1:9" x14ac:dyDescent="0.3">
      <c r="A87" s="152" t="str">
        <f t="shared" si="8"/>
        <v>NO</v>
      </c>
      <c r="C87" s="83" t="str">
        <f t="shared" si="9"/>
        <v/>
      </c>
      <c r="D87" s="193" t="str">
        <f t="shared" si="9"/>
        <v/>
      </c>
      <c r="E87" s="22"/>
      <c r="F87" s="84"/>
      <c r="G87" s="62"/>
      <c r="H87" s="85"/>
      <c r="I87" s="96">
        <f>IFERROR(ROUND(IF('!!COMPLETE FIRST!!'!$E$11="yes",(I80*G87),((E87/12)*G80)*H80),2),0)</f>
        <v>0</v>
      </c>
    </row>
    <row r="88" spans="1:9" x14ac:dyDescent="0.3">
      <c r="A88" s="152" t="str">
        <f t="shared" si="8"/>
        <v>NO</v>
      </c>
      <c r="C88" s="83" t="str">
        <f t="shared" si="9"/>
        <v/>
      </c>
      <c r="D88" s="193" t="str">
        <f t="shared" si="9"/>
        <v/>
      </c>
      <c r="E88" s="22"/>
      <c r="F88" s="84"/>
      <c r="G88" s="62"/>
      <c r="H88" s="85"/>
      <c r="I88" s="96">
        <f>IFERROR(ROUND(IF('!!COMPLETE FIRST!!'!$E$11="yes",(I81*G88),((E88/12)*G81)*H81),2),0)</f>
        <v>0</v>
      </c>
    </row>
    <row r="89" spans="1:9" x14ac:dyDescent="0.3">
      <c r="A89" s="152" t="str">
        <f t="shared" si="8"/>
        <v>NO</v>
      </c>
      <c r="C89" s="83" t="str">
        <f t="shared" si="9"/>
        <v/>
      </c>
      <c r="D89" s="193" t="str">
        <f t="shared" si="9"/>
        <v/>
      </c>
      <c r="E89" s="22"/>
      <c r="F89" s="84"/>
      <c r="G89" s="62"/>
      <c r="H89" s="85"/>
      <c r="I89" s="96">
        <f>IFERROR(ROUND(IF('!!COMPLETE FIRST!!'!$E$11="yes",(I82*G89),((E89/12)*G82)*H82),2),0)</f>
        <v>0</v>
      </c>
    </row>
    <row r="90" spans="1:9" ht="15" thickBot="1" x14ac:dyDescent="0.35">
      <c r="A90" s="152" t="str">
        <f t="shared" si="8"/>
        <v>NO</v>
      </c>
      <c r="C90" s="194" t="str">
        <f t="shared" si="9"/>
        <v/>
      </c>
      <c r="D90" s="195" t="str">
        <f t="shared" si="9"/>
        <v/>
      </c>
      <c r="E90" s="166"/>
      <c r="F90" s="170"/>
      <c r="G90" s="200"/>
      <c r="H90" s="171"/>
      <c r="I90" s="96">
        <f>IFERROR(ROUND(IF('!!COMPLETE FIRST!!'!$E$11="yes",(I83*G90),((E90/12)*G83)*H83),2),0)</f>
        <v>0</v>
      </c>
    </row>
    <row r="91" spans="1:9" ht="16.8" thickTop="1" thickBot="1" x14ac:dyDescent="0.35">
      <c r="A91" s="152" t="str">
        <f t="shared" si="8"/>
        <v>NO</v>
      </c>
      <c r="C91" s="251" t="s">
        <v>91</v>
      </c>
      <c r="D91" s="252"/>
      <c r="E91" s="252"/>
      <c r="F91" s="252"/>
      <c r="G91" s="252"/>
      <c r="H91" s="253"/>
      <c r="I91" s="172">
        <f>SUM(I86:I90)</f>
        <v>0</v>
      </c>
    </row>
    <row r="92" spans="1:9" ht="15" thickBot="1" x14ac:dyDescent="0.35">
      <c r="A92" s="152" t="str">
        <f>IF(I104&gt;0,"YES","NO")</f>
        <v>NO</v>
      </c>
      <c r="C92" s="42" t="s">
        <v>62</v>
      </c>
      <c r="D92" s="43" t="s">
        <v>78</v>
      </c>
      <c r="E92" s="277" t="s">
        <v>82</v>
      </c>
      <c r="F92" s="278"/>
      <c r="G92" s="278"/>
      <c r="H92" s="278"/>
      <c r="I92" s="109"/>
    </row>
    <row r="93" spans="1:9" x14ac:dyDescent="0.3">
      <c r="A93" s="152" t="str">
        <f t="shared" ref="A93:A105" si="10">IF(I93&gt;0,"YES","NO")</f>
        <v>NO</v>
      </c>
      <c r="C93" s="1"/>
      <c r="D93" s="74">
        <v>0</v>
      </c>
      <c r="E93" s="290"/>
      <c r="F93" s="291"/>
      <c r="G93" s="291"/>
      <c r="H93" s="291"/>
      <c r="I93" s="96">
        <f>D93</f>
        <v>0</v>
      </c>
    </row>
    <row r="94" spans="1:9" x14ac:dyDescent="0.3">
      <c r="A94" s="152" t="str">
        <f t="shared" si="10"/>
        <v>NO</v>
      </c>
      <c r="C94" s="1"/>
      <c r="D94" s="74">
        <v>0</v>
      </c>
      <c r="E94" s="288"/>
      <c r="F94" s="289"/>
      <c r="G94" s="289"/>
      <c r="H94" s="289"/>
      <c r="I94" s="96">
        <f t="shared" ref="I94:I102" si="11">D94</f>
        <v>0</v>
      </c>
    </row>
    <row r="95" spans="1:9" x14ac:dyDescent="0.3">
      <c r="A95" s="152" t="str">
        <f t="shared" si="10"/>
        <v>NO</v>
      </c>
      <c r="C95" s="1"/>
      <c r="D95" s="74">
        <v>0</v>
      </c>
      <c r="E95" s="288"/>
      <c r="F95" s="289"/>
      <c r="G95" s="289"/>
      <c r="H95" s="289"/>
      <c r="I95" s="96">
        <f t="shared" si="11"/>
        <v>0</v>
      </c>
    </row>
    <row r="96" spans="1:9" x14ac:dyDescent="0.3">
      <c r="A96" s="152" t="str">
        <f t="shared" si="10"/>
        <v>NO</v>
      </c>
      <c r="C96" s="1"/>
      <c r="D96" s="74">
        <v>0</v>
      </c>
      <c r="E96" s="288"/>
      <c r="F96" s="289"/>
      <c r="G96" s="289"/>
      <c r="H96" s="289"/>
      <c r="I96" s="96">
        <f t="shared" si="11"/>
        <v>0</v>
      </c>
    </row>
    <row r="97" spans="1:12" x14ac:dyDescent="0.3">
      <c r="A97" s="152" t="str">
        <f t="shared" si="10"/>
        <v>NO</v>
      </c>
      <c r="C97" s="1"/>
      <c r="D97" s="74">
        <v>0</v>
      </c>
      <c r="E97" s="288"/>
      <c r="F97" s="289"/>
      <c r="G97" s="289"/>
      <c r="H97" s="289"/>
      <c r="I97" s="96">
        <f t="shared" si="11"/>
        <v>0</v>
      </c>
    </row>
    <row r="98" spans="1:12" x14ac:dyDescent="0.3">
      <c r="A98" s="152" t="str">
        <f t="shared" si="10"/>
        <v>NO</v>
      </c>
      <c r="C98" s="1"/>
      <c r="D98" s="74">
        <v>0</v>
      </c>
      <c r="E98" s="288"/>
      <c r="F98" s="289"/>
      <c r="G98" s="289"/>
      <c r="H98" s="289"/>
      <c r="I98" s="96">
        <f t="shared" si="11"/>
        <v>0</v>
      </c>
    </row>
    <row r="99" spans="1:12" x14ac:dyDescent="0.3">
      <c r="A99" s="152" t="str">
        <f t="shared" si="10"/>
        <v>NO</v>
      </c>
      <c r="C99" s="1"/>
      <c r="D99" s="74">
        <v>0</v>
      </c>
      <c r="E99" s="288"/>
      <c r="F99" s="289"/>
      <c r="G99" s="289"/>
      <c r="H99" s="289"/>
      <c r="I99" s="96">
        <f t="shared" si="11"/>
        <v>0</v>
      </c>
    </row>
    <row r="100" spans="1:12" x14ac:dyDescent="0.3">
      <c r="A100" s="152" t="str">
        <f t="shared" si="10"/>
        <v>NO</v>
      </c>
      <c r="C100" s="1"/>
      <c r="D100" s="74">
        <v>0</v>
      </c>
      <c r="E100" s="288"/>
      <c r="F100" s="289"/>
      <c r="G100" s="289"/>
      <c r="H100" s="289"/>
      <c r="I100" s="96">
        <f t="shared" si="11"/>
        <v>0</v>
      </c>
    </row>
    <row r="101" spans="1:12" x14ac:dyDescent="0.3">
      <c r="A101" s="152" t="str">
        <f t="shared" si="10"/>
        <v>NO</v>
      </c>
      <c r="C101" s="46"/>
      <c r="D101" s="75">
        <v>0</v>
      </c>
      <c r="E101" s="288"/>
      <c r="F101" s="289"/>
      <c r="G101" s="289"/>
      <c r="H101" s="289"/>
      <c r="I101" s="96">
        <f t="shared" si="11"/>
        <v>0</v>
      </c>
    </row>
    <row r="102" spans="1:12" ht="15" thickBot="1" x14ac:dyDescent="0.35">
      <c r="A102" s="152" t="str">
        <f t="shared" si="10"/>
        <v>NO</v>
      </c>
      <c r="C102" s="1"/>
      <c r="D102" s="74">
        <v>0</v>
      </c>
      <c r="E102" s="288"/>
      <c r="F102" s="289"/>
      <c r="G102" s="289"/>
      <c r="H102" s="289"/>
      <c r="I102" s="96">
        <f t="shared" si="11"/>
        <v>0</v>
      </c>
    </row>
    <row r="103" spans="1:12" ht="15" thickBot="1" x14ac:dyDescent="0.35">
      <c r="A103" s="152" t="str">
        <f t="shared" si="10"/>
        <v>NO</v>
      </c>
      <c r="C103" s="203" t="s">
        <v>112</v>
      </c>
      <c r="D103" s="204"/>
      <c r="E103" s="245" t="s">
        <v>113</v>
      </c>
      <c r="F103" s="246"/>
      <c r="G103" s="246"/>
      <c r="H103" s="247"/>
      <c r="I103" s="205">
        <f>D103*(I46+I58)</f>
        <v>0</v>
      </c>
    </row>
    <row r="104" spans="1:12" ht="16.8" thickTop="1" thickBot="1" x14ac:dyDescent="0.35">
      <c r="A104" s="152" t="str">
        <f t="shared" si="10"/>
        <v>NO</v>
      </c>
      <c r="C104" s="251" t="s">
        <v>92</v>
      </c>
      <c r="D104" s="252"/>
      <c r="E104" s="252"/>
      <c r="F104" s="252"/>
      <c r="G104" s="252"/>
      <c r="H104" s="253"/>
      <c r="I104" s="172">
        <f>SUM(I93:I103)</f>
        <v>0</v>
      </c>
    </row>
    <row r="105" spans="1:12" ht="15.6" x14ac:dyDescent="0.3">
      <c r="A105" s="152" t="str">
        <f t="shared" si="10"/>
        <v>YES</v>
      </c>
      <c r="C105" s="238" t="str">
        <f>IF('!!COMPLETE FIRST!!'!$F$5=KEY!G3,"Cost Allocation Subtotal","")</f>
        <v/>
      </c>
      <c r="D105" s="239"/>
      <c r="E105" s="239"/>
      <c r="F105" s="239"/>
      <c r="G105" s="239"/>
      <c r="H105" s="240"/>
      <c r="I105" s="110" t="str">
        <f>IF('!!COMPLETE FIRST!!'!F5=KEY!G3,SUM(I84,I91,I104),IF('!!COMPLETE FIRST!!'!F5=KEY!G6,SUM(I84,I91,I104),""))</f>
        <v/>
      </c>
    </row>
    <row r="106" spans="1:12" ht="15.6" x14ac:dyDescent="0.3">
      <c r="A106" s="152"/>
      <c r="C106" s="265" t="str">
        <f>IF('!!COMPLETE FIRST!!'!$F$5=KEY!G2,"Negotiated Indirect Cost Rate","")</f>
        <v/>
      </c>
      <c r="D106" s="266"/>
      <c r="E106" s="266"/>
      <c r="F106" s="266"/>
      <c r="G106" s="266"/>
      <c r="H106" s="269"/>
      <c r="I106" s="111" t="str">
        <f>IF('!!COMPLETE FIRST!!'!F5=KEY!G2,IF('!!COMPLETE FIRST!!'!$E$7&gt;=0.1,($I$72-$I$71)*0.1,($I$72-$I$71)*'!!COMPLETE FIRST!!'!$E$7),"")</f>
        <v/>
      </c>
    </row>
    <row r="107" spans="1:12" ht="15.6" x14ac:dyDescent="0.3">
      <c r="A107" s="152"/>
      <c r="C107" s="265" t="str">
        <f>IF('!!COMPLETE FIRST!!'!F5=KEY!G4,"10% De Minimis Rate","")</f>
        <v/>
      </c>
      <c r="D107" s="266"/>
      <c r="E107" s="266"/>
      <c r="F107" s="266"/>
      <c r="G107" s="266"/>
      <c r="H107" s="269"/>
      <c r="I107" s="111" t="str">
        <f>IF('!!COMPLETE FIRST!!'!$F$5=KEY!$G$4,(SUM(I72-I71)*0.1),"")</f>
        <v/>
      </c>
      <c r="L107" s="124"/>
    </row>
    <row r="108" spans="1:12" ht="16.2" thickBot="1" x14ac:dyDescent="0.35">
      <c r="A108" s="152"/>
      <c r="C108" s="265" t="s">
        <v>65</v>
      </c>
      <c r="D108" s="266"/>
      <c r="E108" s="266"/>
      <c r="F108" s="266"/>
      <c r="G108" s="266"/>
      <c r="H108" s="266"/>
      <c r="I108" s="103">
        <f>SUM(I105:I107)</f>
        <v>0</v>
      </c>
    </row>
    <row r="109" spans="1:12" ht="18.600000000000001" thickBot="1" x14ac:dyDescent="0.35">
      <c r="A109" s="152"/>
      <c r="C109" s="267" t="s">
        <v>66</v>
      </c>
      <c r="D109" s="268"/>
      <c r="E109" s="268"/>
      <c r="F109" s="268"/>
      <c r="G109" s="268"/>
      <c r="H109" s="268"/>
      <c r="I109" s="112">
        <f>I108+I72</f>
        <v>0</v>
      </c>
    </row>
    <row r="110" spans="1:12" ht="15" thickBot="1" x14ac:dyDescent="0.35">
      <c r="A110" s="152"/>
      <c r="C110" s="133"/>
      <c r="D110" s="133"/>
      <c r="E110" s="133"/>
      <c r="F110" s="133"/>
      <c r="G110" s="133"/>
      <c r="H110" s="113"/>
      <c r="I110" s="146"/>
    </row>
    <row r="111" spans="1:12" ht="15" thickBot="1" x14ac:dyDescent="0.35">
      <c r="A111" s="152"/>
      <c r="C111" s="134"/>
      <c r="D111" s="135"/>
      <c r="E111" s="134"/>
      <c r="F111" s="136"/>
      <c r="G111" s="137"/>
      <c r="H111" s="138" t="s">
        <v>83</v>
      </c>
      <c r="I111" s="131">
        <f>IFERROR(I108/I72,0)</f>
        <v>0</v>
      </c>
    </row>
    <row r="112" spans="1:12" x14ac:dyDescent="0.3">
      <c r="A112" s="152"/>
      <c r="C112" s="114"/>
      <c r="D112" s="114"/>
      <c r="E112" s="114"/>
      <c r="F112" s="114"/>
      <c r="G112" s="114"/>
      <c r="H112" s="114"/>
      <c r="I112" s="114"/>
      <c r="J112" s="114"/>
    </row>
    <row r="113" spans="1:15" x14ac:dyDescent="0.3">
      <c r="A113" s="152"/>
      <c r="C113" s="123"/>
      <c r="D113" s="270" t="s">
        <v>15</v>
      </c>
      <c r="E113" s="271"/>
      <c r="F113" s="271"/>
      <c r="G113" s="271"/>
      <c r="H113" s="272"/>
      <c r="I113" s="139"/>
      <c r="J113" s="114"/>
    </row>
    <row r="114" spans="1:15" x14ac:dyDescent="0.3">
      <c r="A114" s="152"/>
      <c r="C114" s="123"/>
      <c r="D114" s="270" t="s">
        <v>13</v>
      </c>
      <c r="E114" s="271"/>
      <c r="F114" s="271"/>
      <c r="G114" s="271"/>
      <c r="H114" s="272"/>
      <c r="I114" s="139"/>
      <c r="J114" s="114"/>
    </row>
    <row r="115" spans="1:15" x14ac:dyDescent="0.3">
      <c r="A115" s="152"/>
      <c r="C115" s="123"/>
      <c r="D115" s="270" t="s">
        <v>14</v>
      </c>
      <c r="E115" s="271"/>
      <c r="F115" s="271"/>
      <c r="G115" s="271"/>
      <c r="H115" s="272"/>
      <c r="I115" s="139"/>
      <c r="J115" s="114"/>
    </row>
    <row r="116" spans="1:15" x14ac:dyDescent="0.3">
      <c r="A116" s="152"/>
    </row>
    <row r="117" spans="1:15" ht="15" thickBot="1" x14ac:dyDescent="0.35">
      <c r="A117" s="152"/>
    </row>
    <row r="118" spans="1:15" ht="18.600000000000001" thickBot="1" x14ac:dyDescent="0.35">
      <c r="A118" s="152" t="str">
        <f>A119</f>
        <v>NO</v>
      </c>
      <c r="C118" s="144" t="s">
        <v>84</v>
      </c>
      <c r="D118" s="232" t="s">
        <v>85</v>
      </c>
      <c r="E118" s="233"/>
      <c r="F118" s="233"/>
      <c r="G118" s="233"/>
      <c r="H118" s="233"/>
      <c r="I118" s="143"/>
    </row>
    <row r="119" spans="1:15" x14ac:dyDescent="0.3">
      <c r="A119" s="152" t="str">
        <f>IF(C119=0,"NO","YES")</f>
        <v>NO</v>
      </c>
      <c r="C119" s="73"/>
      <c r="D119" s="234"/>
      <c r="E119" s="235"/>
      <c r="F119" s="235"/>
      <c r="G119" s="235"/>
      <c r="H119" s="236"/>
      <c r="I119" s="115"/>
    </row>
    <row r="120" spans="1:15" x14ac:dyDescent="0.3">
      <c r="A120" s="152" t="str">
        <f>A119</f>
        <v>NO</v>
      </c>
      <c r="C120" s="116"/>
      <c r="D120" s="226"/>
      <c r="E120" s="227"/>
      <c r="F120" s="227"/>
      <c r="G120" s="227"/>
      <c r="H120" s="228"/>
      <c r="I120" s="115"/>
      <c r="O120" s="145"/>
    </row>
    <row r="121" spans="1:15" x14ac:dyDescent="0.3">
      <c r="A121" s="152" t="str">
        <f t="shared" ref="A121:A184" si="12">A120</f>
        <v>NO</v>
      </c>
      <c r="C121" s="116"/>
      <c r="D121" s="229"/>
      <c r="E121" s="230"/>
      <c r="F121" s="230"/>
      <c r="G121" s="230"/>
      <c r="H121" s="231"/>
      <c r="I121" s="115"/>
    </row>
    <row r="122" spans="1:15" x14ac:dyDescent="0.3">
      <c r="A122" s="152" t="str">
        <f t="shared" si="12"/>
        <v>NO</v>
      </c>
      <c r="C122" s="117"/>
      <c r="D122" s="118"/>
      <c r="E122" s="118"/>
      <c r="F122" s="118"/>
      <c r="G122" s="118"/>
      <c r="H122" s="118"/>
      <c r="I122" s="119"/>
    </row>
    <row r="123" spans="1:15" x14ac:dyDescent="0.3">
      <c r="A123" s="152" t="str">
        <f>IF(C123=0,"NO","YES")</f>
        <v>NO</v>
      </c>
      <c r="C123" s="73"/>
      <c r="D123" s="223"/>
      <c r="E123" s="224"/>
      <c r="F123" s="224"/>
      <c r="G123" s="224"/>
      <c r="H123" s="225"/>
      <c r="I123" s="115"/>
    </row>
    <row r="124" spans="1:15" x14ac:dyDescent="0.3">
      <c r="A124" s="152" t="str">
        <f t="shared" si="12"/>
        <v>NO</v>
      </c>
      <c r="C124" s="116"/>
      <c r="D124" s="226"/>
      <c r="E124" s="227"/>
      <c r="F124" s="227"/>
      <c r="G124" s="227"/>
      <c r="H124" s="228"/>
      <c r="I124" s="115"/>
    </row>
    <row r="125" spans="1:15" x14ac:dyDescent="0.3">
      <c r="A125" s="152" t="str">
        <f t="shared" si="12"/>
        <v>NO</v>
      </c>
      <c r="C125" s="116"/>
      <c r="D125" s="229"/>
      <c r="E125" s="230"/>
      <c r="F125" s="230"/>
      <c r="G125" s="230"/>
      <c r="H125" s="231"/>
      <c r="I125" s="115"/>
    </row>
    <row r="126" spans="1:15" x14ac:dyDescent="0.3">
      <c r="A126" s="152" t="str">
        <f t="shared" si="12"/>
        <v>NO</v>
      </c>
      <c r="C126" s="117"/>
      <c r="D126" s="118"/>
      <c r="E126" s="118"/>
      <c r="F126" s="118"/>
      <c r="G126" s="118"/>
      <c r="H126" s="118"/>
      <c r="I126" s="119"/>
    </row>
    <row r="127" spans="1:15" x14ac:dyDescent="0.3">
      <c r="A127" s="152" t="str">
        <f>IF(C127=0,"NO","YES")</f>
        <v>NO</v>
      </c>
      <c r="C127" s="73"/>
      <c r="D127" s="223"/>
      <c r="E127" s="224"/>
      <c r="F127" s="224"/>
      <c r="G127" s="224"/>
      <c r="H127" s="225"/>
      <c r="I127" s="115"/>
    </row>
    <row r="128" spans="1:15" x14ac:dyDescent="0.3">
      <c r="A128" s="152" t="str">
        <f t="shared" si="12"/>
        <v>NO</v>
      </c>
      <c r="C128" s="116"/>
      <c r="D128" s="226"/>
      <c r="E128" s="227"/>
      <c r="F128" s="227"/>
      <c r="G128" s="227"/>
      <c r="H128" s="228"/>
      <c r="I128" s="115"/>
    </row>
    <row r="129" spans="1:9" x14ac:dyDescent="0.3">
      <c r="A129" s="152" t="str">
        <f t="shared" si="12"/>
        <v>NO</v>
      </c>
      <c r="C129" s="116"/>
      <c r="D129" s="229"/>
      <c r="E129" s="230"/>
      <c r="F129" s="230"/>
      <c r="G129" s="230"/>
      <c r="H129" s="231"/>
      <c r="I129" s="115"/>
    </row>
    <row r="130" spans="1:9" x14ac:dyDescent="0.3">
      <c r="A130" s="152" t="str">
        <f t="shared" si="12"/>
        <v>NO</v>
      </c>
      <c r="C130" s="117"/>
      <c r="D130" s="118"/>
      <c r="E130" s="118"/>
      <c r="F130" s="118"/>
      <c r="G130" s="118"/>
      <c r="H130" s="118"/>
      <c r="I130" s="119"/>
    </row>
    <row r="131" spans="1:9" x14ac:dyDescent="0.3">
      <c r="A131" s="152" t="str">
        <f>IF(C131=0,"NO","YES")</f>
        <v>NO</v>
      </c>
      <c r="C131" s="73"/>
      <c r="D131" s="223"/>
      <c r="E131" s="224"/>
      <c r="F131" s="224"/>
      <c r="G131" s="224"/>
      <c r="H131" s="225"/>
      <c r="I131" s="115"/>
    </row>
    <row r="132" spans="1:9" x14ac:dyDescent="0.3">
      <c r="A132" s="152" t="str">
        <f t="shared" si="12"/>
        <v>NO</v>
      </c>
      <c r="C132" s="116"/>
      <c r="D132" s="226"/>
      <c r="E132" s="227"/>
      <c r="F132" s="227"/>
      <c r="G132" s="227"/>
      <c r="H132" s="228"/>
      <c r="I132" s="115"/>
    </row>
    <row r="133" spans="1:9" x14ac:dyDescent="0.3">
      <c r="A133" s="152" t="str">
        <f t="shared" si="12"/>
        <v>NO</v>
      </c>
      <c r="C133" s="116"/>
      <c r="D133" s="229"/>
      <c r="E133" s="230"/>
      <c r="F133" s="230"/>
      <c r="G133" s="230"/>
      <c r="H133" s="231"/>
      <c r="I133" s="115"/>
    </row>
    <row r="134" spans="1:9" x14ac:dyDescent="0.3">
      <c r="A134" s="152" t="str">
        <f t="shared" si="12"/>
        <v>NO</v>
      </c>
      <c r="C134" s="117"/>
      <c r="D134" s="118"/>
      <c r="E134" s="118"/>
      <c r="F134" s="118"/>
      <c r="G134" s="118"/>
      <c r="H134" s="118"/>
      <c r="I134" s="119"/>
    </row>
    <row r="135" spans="1:9" x14ac:dyDescent="0.3">
      <c r="A135" s="152" t="str">
        <f>IF(C135=0,"NO","YES")</f>
        <v>NO</v>
      </c>
      <c r="C135" s="73"/>
      <c r="D135" s="223"/>
      <c r="E135" s="224"/>
      <c r="F135" s="224"/>
      <c r="G135" s="224"/>
      <c r="H135" s="225"/>
      <c r="I135" s="115"/>
    </row>
    <row r="136" spans="1:9" x14ac:dyDescent="0.3">
      <c r="A136" s="152" t="str">
        <f t="shared" si="12"/>
        <v>NO</v>
      </c>
      <c r="C136" s="116"/>
      <c r="D136" s="226"/>
      <c r="E136" s="227"/>
      <c r="F136" s="227"/>
      <c r="G136" s="227"/>
      <c r="H136" s="228"/>
      <c r="I136" s="115"/>
    </row>
    <row r="137" spans="1:9" x14ac:dyDescent="0.3">
      <c r="A137" s="152" t="str">
        <f t="shared" si="12"/>
        <v>NO</v>
      </c>
      <c r="C137" s="116"/>
      <c r="D137" s="229"/>
      <c r="E137" s="230"/>
      <c r="F137" s="230"/>
      <c r="G137" s="230"/>
      <c r="H137" s="231"/>
      <c r="I137" s="115"/>
    </row>
    <row r="138" spans="1:9" x14ac:dyDescent="0.3">
      <c r="A138" s="152" t="str">
        <f t="shared" si="12"/>
        <v>NO</v>
      </c>
      <c r="C138" s="117"/>
      <c r="D138" s="118"/>
      <c r="E138" s="118"/>
      <c r="F138" s="118"/>
      <c r="G138" s="118"/>
      <c r="H138" s="118"/>
      <c r="I138" s="119"/>
    </row>
    <row r="139" spans="1:9" x14ac:dyDescent="0.3">
      <c r="A139" s="152" t="str">
        <f>IF(C139=0,"NO","YES")</f>
        <v>NO</v>
      </c>
      <c r="C139" s="73"/>
      <c r="D139" s="223"/>
      <c r="E139" s="224"/>
      <c r="F139" s="224"/>
      <c r="G139" s="224"/>
      <c r="H139" s="225"/>
      <c r="I139" s="115"/>
    </row>
    <row r="140" spans="1:9" x14ac:dyDescent="0.3">
      <c r="A140" s="152" t="str">
        <f t="shared" si="12"/>
        <v>NO</v>
      </c>
      <c r="C140" s="116"/>
      <c r="D140" s="226"/>
      <c r="E140" s="227"/>
      <c r="F140" s="227"/>
      <c r="G140" s="227"/>
      <c r="H140" s="228"/>
      <c r="I140" s="115"/>
    </row>
    <row r="141" spans="1:9" x14ac:dyDescent="0.3">
      <c r="A141" s="152" t="str">
        <f t="shared" si="12"/>
        <v>NO</v>
      </c>
      <c r="C141" s="116"/>
      <c r="D141" s="229"/>
      <c r="E141" s="230"/>
      <c r="F141" s="230"/>
      <c r="G141" s="230"/>
      <c r="H141" s="231"/>
      <c r="I141" s="115"/>
    </row>
    <row r="142" spans="1:9" x14ac:dyDescent="0.3">
      <c r="A142" s="152" t="str">
        <f t="shared" si="12"/>
        <v>NO</v>
      </c>
      <c r="C142" s="117"/>
      <c r="D142" s="118"/>
      <c r="E142" s="118"/>
      <c r="F142" s="118"/>
      <c r="G142" s="118"/>
      <c r="H142" s="118"/>
      <c r="I142" s="119"/>
    </row>
    <row r="143" spans="1:9" x14ac:dyDescent="0.3">
      <c r="A143" s="152" t="str">
        <f>IF(C143=0,"NO","YES")</f>
        <v>NO</v>
      </c>
      <c r="C143" s="73"/>
      <c r="D143" s="223"/>
      <c r="E143" s="224"/>
      <c r="F143" s="224"/>
      <c r="G143" s="224"/>
      <c r="H143" s="225"/>
      <c r="I143" s="115"/>
    </row>
    <row r="144" spans="1:9" x14ac:dyDescent="0.3">
      <c r="A144" s="152" t="str">
        <f t="shared" si="12"/>
        <v>NO</v>
      </c>
      <c r="C144" s="116"/>
      <c r="D144" s="226"/>
      <c r="E144" s="227"/>
      <c r="F144" s="227"/>
      <c r="G144" s="227"/>
      <c r="H144" s="228"/>
      <c r="I144" s="115"/>
    </row>
    <row r="145" spans="1:9" x14ac:dyDescent="0.3">
      <c r="A145" s="152" t="str">
        <f t="shared" si="12"/>
        <v>NO</v>
      </c>
      <c r="C145" s="116"/>
      <c r="D145" s="229"/>
      <c r="E145" s="230"/>
      <c r="F145" s="230"/>
      <c r="G145" s="230"/>
      <c r="H145" s="231"/>
      <c r="I145" s="115"/>
    </row>
    <row r="146" spans="1:9" x14ac:dyDescent="0.3">
      <c r="A146" s="152" t="str">
        <f t="shared" si="12"/>
        <v>NO</v>
      </c>
      <c r="C146" s="117"/>
      <c r="D146" s="118"/>
      <c r="E146" s="118"/>
      <c r="F146" s="118"/>
      <c r="G146" s="118"/>
      <c r="H146" s="118"/>
      <c r="I146" s="119"/>
    </row>
    <row r="147" spans="1:9" x14ac:dyDescent="0.3">
      <c r="A147" s="152" t="str">
        <f>IF(C147=0,"NO","YES")</f>
        <v>NO</v>
      </c>
      <c r="C147" s="73"/>
      <c r="D147" s="223"/>
      <c r="E147" s="224"/>
      <c r="F147" s="224"/>
      <c r="G147" s="224"/>
      <c r="H147" s="225"/>
      <c r="I147" s="115"/>
    </row>
    <row r="148" spans="1:9" x14ac:dyDescent="0.3">
      <c r="A148" s="152" t="str">
        <f t="shared" si="12"/>
        <v>NO</v>
      </c>
      <c r="C148" s="116"/>
      <c r="D148" s="226"/>
      <c r="E148" s="227"/>
      <c r="F148" s="227"/>
      <c r="G148" s="227"/>
      <c r="H148" s="228"/>
      <c r="I148" s="115"/>
    </row>
    <row r="149" spans="1:9" x14ac:dyDescent="0.3">
      <c r="A149" s="152" t="str">
        <f t="shared" si="12"/>
        <v>NO</v>
      </c>
      <c r="C149" s="116"/>
      <c r="D149" s="229"/>
      <c r="E149" s="230"/>
      <c r="F149" s="230"/>
      <c r="G149" s="230"/>
      <c r="H149" s="231"/>
      <c r="I149" s="115"/>
    </row>
    <row r="150" spans="1:9" x14ac:dyDescent="0.3">
      <c r="A150" s="152" t="str">
        <f t="shared" si="12"/>
        <v>NO</v>
      </c>
      <c r="C150" s="117"/>
      <c r="D150" s="118"/>
      <c r="E150" s="118"/>
      <c r="F150" s="118"/>
      <c r="G150" s="118"/>
      <c r="H150" s="118"/>
      <c r="I150" s="119"/>
    </row>
    <row r="151" spans="1:9" x14ac:dyDescent="0.3">
      <c r="A151" s="152" t="str">
        <f>IF(C151=0,"NO","YES")</f>
        <v>NO</v>
      </c>
      <c r="C151" s="73"/>
      <c r="D151" s="223"/>
      <c r="E151" s="224"/>
      <c r="F151" s="224"/>
      <c r="G151" s="224"/>
      <c r="H151" s="225"/>
      <c r="I151" s="115"/>
    </row>
    <row r="152" spans="1:9" x14ac:dyDescent="0.3">
      <c r="A152" s="152" t="str">
        <f t="shared" si="12"/>
        <v>NO</v>
      </c>
      <c r="C152" s="116"/>
      <c r="D152" s="226"/>
      <c r="E152" s="227"/>
      <c r="F152" s="227"/>
      <c r="G152" s="227"/>
      <c r="H152" s="228"/>
      <c r="I152" s="115"/>
    </row>
    <row r="153" spans="1:9" x14ac:dyDescent="0.3">
      <c r="A153" s="152" t="str">
        <f t="shared" si="12"/>
        <v>NO</v>
      </c>
      <c r="C153" s="116"/>
      <c r="D153" s="229"/>
      <c r="E153" s="230"/>
      <c r="F153" s="230"/>
      <c r="G153" s="230"/>
      <c r="H153" s="231"/>
      <c r="I153" s="115"/>
    </row>
    <row r="154" spans="1:9" x14ac:dyDescent="0.3">
      <c r="A154" s="152" t="str">
        <f t="shared" si="12"/>
        <v>NO</v>
      </c>
      <c r="C154" s="117"/>
      <c r="D154" s="118"/>
      <c r="E154" s="118"/>
      <c r="F154" s="118"/>
      <c r="G154" s="118"/>
      <c r="H154" s="118"/>
      <c r="I154" s="119"/>
    </row>
    <row r="155" spans="1:9" x14ac:dyDescent="0.3">
      <c r="A155" s="152" t="str">
        <f>IF(C155=0,"NO","YES")</f>
        <v>NO</v>
      </c>
      <c r="C155" s="73"/>
      <c r="D155" s="223"/>
      <c r="E155" s="224"/>
      <c r="F155" s="224"/>
      <c r="G155" s="224"/>
      <c r="H155" s="225"/>
      <c r="I155" s="115"/>
    </row>
    <row r="156" spans="1:9" x14ac:dyDescent="0.3">
      <c r="A156" s="152" t="str">
        <f t="shared" si="12"/>
        <v>NO</v>
      </c>
      <c r="C156" s="116"/>
      <c r="D156" s="226"/>
      <c r="E156" s="227"/>
      <c r="F156" s="227"/>
      <c r="G156" s="227"/>
      <c r="H156" s="228"/>
      <c r="I156" s="115"/>
    </row>
    <row r="157" spans="1:9" x14ac:dyDescent="0.3">
      <c r="A157" s="152" t="str">
        <f t="shared" si="12"/>
        <v>NO</v>
      </c>
      <c r="C157" s="116"/>
      <c r="D157" s="229"/>
      <c r="E157" s="230"/>
      <c r="F157" s="230"/>
      <c r="G157" s="230"/>
      <c r="H157" s="231"/>
      <c r="I157" s="115"/>
    </row>
    <row r="158" spans="1:9" x14ac:dyDescent="0.3">
      <c r="A158" s="152" t="str">
        <f t="shared" si="12"/>
        <v>NO</v>
      </c>
      <c r="C158" s="117"/>
      <c r="D158" s="118"/>
      <c r="E158" s="118"/>
      <c r="F158" s="118"/>
      <c r="G158" s="118"/>
      <c r="H158" s="118"/>
      <c r="I158" s="119"/>
    </row>
    <row r="159" spans="1:9" x14ac:dyDescent="0.3">
      <c r="A159" s="152" t="str">
        <f>IF(C159=0,"NO","YES")</f>
        <v>NO</v>
      </c>
      <c r="C159" s="73"/>
      <c r="D159" s="226"/>
      <c r="E159" s="227"/>
      <c r="F159" s="227"/>
      <c r="G159" s="227"/>
      <c r="H159" s="228"/>
      <c r="I159" s="115"/>
    </row>
    <row r="160" spans="1:9" x14ac:dyDescent="0.3">
      <c r="A160" s="152" t="str">
        <f t="shared" si="12"/>
        <v>NO</v>
      </c>
      <c r="C160" s="116"/>
      <c r="D160" s="226"/>
      <c r="E160" s="227"/>
      <c r="F160" s="227"/>
      <c r="G160" s="227"/>
      <c r="H160" s="228"/>
      <c r="I160" s="115"/>
    </row>
    <row r="161" spans="1:9" x14ac:dyDescent="0.3">
      <c r="A161" s="152" t="str">
        <f t="shared" si="12"/>
        <v>NO</v>
      </c>
      <c r="C161" s="116"/>
      <c r="D161" s="229"/>
      <c r="E161" s="230"/>
      <c r="F161" s="230"/>
      <c r="G161" s="230"/>
      <c r="H161" s="231"/>
      <c r="I161" s="115"/>
    </row>
    <row r="162" spans="1:9" x14ac:dyDescent="0.3">
      <c r="A162" s="152" t="str">
        <f t="shared" si="12"/>
        <v>NO</v>
      </c>
      <c r="C162" s="117"/>
      <c r="D162" s="118"/>
      <c r="E162" s="118"/>
      <c r="F162" s="118"/>
      <c r="G162" s="118"/>
      <c r="H162" s="118"/>
      <c r="I162" s="119"/>
    </row>
    <row r="163" spans="1:9" x14ac:dyDescent="0.3">
      <c r="A163" s="152" t="str">
        <f>IF(C163=0,"NO","YES")</f>
        <v>NO</v>
      </c>
      <c r="C163" s="73"/>
      <c r="D163" s="223"/>
      <c r="E163" s="224"/>
      <c r="F163" s="224"/>
      <c r="G163" s="224"/>
      <c r="H163" s="225"/>
      <c r="I163" s="115"/>
    </row>
    <row r="164" spans="1:9" x14ac:dyDescent="0.3">
      <c r="A164" s="152" t="str">
        <f t="shared" si="12"/>
        <v>NO</v>
      </c>
      <c r="C164" s="116"/>
      <c r="D164" s="226"/>
      <c r="E164" s="227"/>
      <c r="F164" s="227"/>
      <c r="G164" s="227"/>
      <c r="H164" s="228"/>
      <c r="I164" s="115"/>
    </row>
    <row r="165" spans="1:9" x14ac:dyDescent="0.3">
      <c r="A165" s="152" t="str">
        <f t="shared" si="12"/>
        <v>NO</v>
      </c>
      <c r="C165" s="116"/>
      <c r="D165" s="229"/>
      <c r="E165" s="230"/>
      <c r="F165" s="230"/>
      <c r="G165" s="230"/>
      <c r="H165" s="231"/>
      <c r="I165" s="115"/>
    </row>
    <row r="166" spans="1:9" x14ac:dyDescent="0.3">
      <c r="A166" s="152" t="str">
        <f t="shared" si="12"/>
        <v>NO</v>
      </c>
      <c r="C166" s="117"/>
      <c r="D166" s="118"/>
      <c r="E166" s="118"/>
      <c r="F166" s="118"/>
      <c r="G166" s="118"/>
      <c r="H166" s="118"/>
      <c r="I166" s="119"/>
    </row>
    <row r="167" spans="1:9" x14ac:dyDescent="0.3">
      <c r="A167" s="152" t="str">
        <f>IF(C167=0,"NO","YES")</f>
        <v>NO</v>
      </c>
      <c r="C167" s="73"/>
      <c r="D167" s="223"/>
      <c r="E167" s="224"/>
      <c r="F167" s="224"/>
      <c r="G167" s="224"/>
      <c r="H167" s="225"/>
      <c r="I167" s="115"/>
    </row>
    <row r="168" spans="1:9" x14ac:dyDescent="0.3">
      <c r="A168" s="152" t="str">
        <f t="shared" si="12"/>
        <v>NO</v>
      </c>
      <c r="C168" s="116"/>
      <c r="D168" s="226"/>
      <c r="E168" s="227"/>
      <c r="F168" s="227"/>
      <c r="G168" s="227"/>
      <c r="H168" s="228"/>
      <c r="I168" s="115"/>
    </row>
    <row r="169" spans="1:9" x14ac:dyDescent="0.3">
      <c r="A169" s="152" t="str">
        <f t="shared" si="12"/>
        <v>NO</v>
      </c>
      <c r="C169" s="116"/>
      <c r="D169" s="229"/>
      <c r="E169" s="230"/>
      <c r="F169" s="230"/>
      <c r="G169" s="230"/>
      <c r="H169" s="231"/>
      <c r="I169" s="115"/>
    </row>
    <row r="170" spans="1:9" x14ac:dyDescent="0.3">
      <c r="A170" s="152" t="str">
        <f t="shared" si="12"/>
        <v>NO</v>
      </c>
      <c r="C170" s="117"/>
      <c r="D170" s="118"/>
      <c r="E170" s="118"/>
      <c r="F170" s="118"/>
      <c r="G170" s="118"/>
      <c r="H170" s="118"/>
      <c r="I170" s="119"/>
    </row>
    <row r="171" spans="1:9" x14ac:dyDescent="0.3">
      <c r="A171" s="152" t="str">
        <f>IF(C171=0,"NO","YES")</f>
        <v>NO</v>
      </c>
      <c r="C171" s="73"/>
      <c r="D171" s="223"/>
      <c r="E171" s="224"/>
      <c r="F171" s="224"/>
      <c r="G171" s="224"/>
      <c r="H171" s="225"/>
      <c r="I171" s="115"/>
    </row>
    <row r="172" spans="1:9" x14ac:dyDescent="0.3">
      <c r="A172" s="152" t="str">
        <f t="shared" si="12"/>
        <v>NO</v>
      </c>
      <c r="C172" s="116"/>
      <c r="D172" s="226"/>
      <c r="E172" s="227"/>
      <c r="F172" s="227"/>
      <c r="G172" s="227"/>
      <c r="H172" s="228"/>
      <c r="I172" s="115"/>
    </row>
    <row r="173" spans="1:9" x14ac:dyDescent="0.3">
      <c r="A173" s="152" t="str">
        <f t="shared" si="12"/>
        <v>NO</v>
      </c>
      <c r="C173" s="116"/>
      <c r="D173" s="229"/>
      <c r="E173" s="230"/>
      <c r="F173" s="230"/>
      <c r="G173" s="230"/>
      <c r="H173" s="231"/>
      <c r="I173" s="115"/>
    </row>
    <row r="174" spans="1:9" x14ac:dyDescent="0.3">
      <c r="A174" s="152" t="str">
        <f t="shared" si="12"/>
        <v>NO</v>
      </c>
      <c r="C174" s="117"/>
      <c r="D174" s="118"/>
      <c r="E174" s="118"/>
      <c r="F174" s="118"/>
      <c r="G174" s="118"/>
      <c r="H174" s="118"/>
      <c r="I174" s="119"/>
    </row>
    <row r="175" spans="1:9" x14ac:dyDescent="0.3">
      <c r="A175" s="152" t="str">
        <f>IF(C175=0,"NO","YES")</f>
        <v>NO</v>
      </c>
      <c r="C175" s="73"/>
      <c r="D175" s="223"/>
      <c r="E175" s="224"/>
      <c r="F175" s="224"/>
      <c r="G175" s="224"/>
      <c r="H175" s="225"/>
      <c r="I175" s="115"/>
    </row>
    <row r="176" spans="1:9" x14ac:dyDescent="0.3">
      <c r="A176" s="152" t="str">
        <f t="shared" si="12"/>
        <v>NO</v>
      </c>
      <c r="C176" s="116"/>
      <c r="D176" s="226"/>
      <c r="E176" s="227"/>
      <c r="F176" s="227"/>
      <c r="G176" s="227"/>
      <c r="H176" s="228"/>
      <c r="I176" s="115"/>
    </row>
    <row r="177" spans="1:9" x14ac:dyDescent="0.3">
      <c r="A177" s="152" t="str">
        <f t="shared" si="12"/>
        <v>NO</v>
      </c>
      <c r="C177" s="116"/>
      <c r="D177" s="229"/>
      <c r="E177" s="230"/>
      <c r="F177" s="230"/>
      <c r="G177" s="230"/>
      <c r="H177" s="231"/>
      <c r="I177" s="115"/>
    </row>
    <row r="178" spans="1:9" x14ac:dyDescent="0.3">
      <c r="A178" s="152" t="str">
        <f t="shared" si="12"/>
        <v>NO</v>
      </c>
      <c r="C178" s="117"/>
      <c r="D178" s="118"/>
      <c r="E178" s="118"/>
      <c r="F178" s="118"/>
      <c r="G178" s="118"/>
      <c r="H178" s="118"/>
      <c r="I178" s="119"/>
    </row>
    <row r="179" spans="1:9" x14ac:dyDescent="0.3">
      <c r="A179" s="152" t="str">
        <f>IF(C179=0,"NO","YES")</f>
        <v>NO</v>
      </c>
      <c r="C179" s="73"/>
      <c r="D179" s="223"/>
      <c r="E179" s="224"/>
      <c r="F179" s="224"/>
      <c r="G179" s="224"/>
      <c r="H179" s="225"/>
      <c r="I179" s="115"/>
    </row>
    <row r="180" spans="1:9" x14ac:dyDescent="0.3">
      <c r="A180" s="152" t="str">
        <f t="shared" si="12"/>
        <v>NO</v>
      </c>
      <c r="C180" s="116"/>
      <c r="D180" s="226"/>
      <c r="E180" s="227"/>
      <c r="F180" s="227"/>
      <c r="G180" s="227"/>
      <c r="H180" s="228"/>
      <c r="I180" s="115"/>
    </row>
    <row r="181" spans="1:9" x14ac:dyDescent="0.3">
      <c r="A181" s="152" t="str">
        <f t="shared" si="12"/>
        <v>NO</v>
      </c>
      <c r="C181" s="116"/>
      <c r="D181" s="229"/>
      <c r="E181" s="230"/>
      <c r="F181" s="230"/>
      <c r="G181" s="230"/>
      <c r="H181" s="231"/>
      <c r="I181" s="115"/>
    </row>
    <row r="182" spans="1:9" x14ac:dyDescent="0.3">
      <c r="A182" s="152" t="str">
        <f t="shared" si="12"/>
        <v>NO</v>
      </c>
      <c r="C182" s="117"/>
      <c r="D182" s="118"/>
      <c r="E182" s="118"/>
      <c r="F182" s="118"/>
      <c r="G182" s="118"/>
      <c r="H182" s="118"/>
      <c r="I182" s="119"/>
    </row>
    <row r="183" spans="1:9" x14ac:dyDescent="0.3">
      <c r="A183" s="152" t="str">
        <f>IF(C183=0,"NO","YES")</f>
        <v>NO</v>
      </c>
      <c r="C183" s="73"/>
      <c r="D183" s="223"/>
      <c r="E183" s="224"/>
      <c r="F183" s="224"/>
      <c r="G183" s="224"/>
      <c r="H183" s="225"/>
      <c r="I183" s="115"/>
    </row>
    <row r="184" spans="1:9" x14ac:dyDescent="0.3">
      <c r="A184" s="152" t="str">
        <f t="shared" si="12"/>
        <v>NO</v>
      </c>
      <c r="C184" s="116"/>
      <c r="D184" s="226"/>
      <c r="E184" s="227"/>
      <c r="F184" s="227"/>
      <c r="G184" s="227"/>
      <c r="H184" s="228"/>
      <c r="I184" s="115"/>
    </row>
    <row r="185" spans="1:9" x14ac:dyDescent="0.3">
      <c r="A185" s="152" t="str">
        <f>A184</f>
        <v>NO</v>
      </c>
      <c r="C185" s="116"/>
      <c r="D185" s="229"/>
      <c r="E185" s="230"/>
      <c r="F185" s="230"/>
      <c r="G185" s="230"/>
      <c r="H185" s="231"/>
      <c r="I185" s="115"/>
    </row>
    <row r="186" spans="1:9" x14ac:dyDescent="0.3">
      <c r="A186" s="152" t="str">
        <f>A185</f>
        <v>NO</v>
      </c>
      <c r="C186" s="117"/>
      <c r="D186" s="118"/>
      <c r="E186" s="118"/>
      <c r="F186" s="118"/>
      <c r="G186" s="118"/>
      <c r="H186" s="118"/>
      <c r="I186" s="119"/>
    </row>
    <row r="187" spans="1:9" x14ac:dyDescent="0.3">
      <c r="A187" s="152" t="str">
        <f>IF(C187=0,"NO","YES")</f>
        <v>NO</v>
      </c>
      <c r="C187" s="73"/>
      <c r="D187" s="223"/>
      <c r="E187" s="224"/>
      <c r="F187" s="224"/>
      <c r="G187" s="224"/>
      <c r="H187" s="225"/>
      <c r="I187" s="115"/>
    </row>
    <row r="188" spans="1:9" x14ac:dyDescent="0.3">
      <c r="A188" s="152" t="str">
        <f>A187</f>
        <v>NO</v>
      </c>
      <c r="C188" s="116"/>
      <c r="D188" s="226"/>
      <c r="E188" s="227"/>
      <c r="F188" s="227"/>
      <c r="G188" s="227"/>
      <c r="H188" s="228"/>
      <c r="I188" s="115"/>
    </row>
    <row r="189" spans="1:9" x14ac:dyDescent="0.3">
      <c r="A189" s="152" t="str">
        <f>A188</f>
        <v>NO</v>
      </c>
      <c r="C189" s="116"/>
      <c r="D189" s="229"/>
      <c r="E189" s="230"/>
      <c r="F189" s="230"/>
      <c r="G189" s="230"/>
      <c r="H189" s="231"/>
      <c r="I189" s="115"/>
    </row>
    <row r="190" spans="1:9" ht="15" thickBot="1" x14ac:dyDescent="0.35">
      <c r="A190" s="152" t="str">
        <f>A189</f>
        <v>NO</v>
      </c>
      <c r="C190" s="120"/>
      <c r="D190" s="121"/>
      <c r="E190" s="121"/>
      <c r="F190" s="121"/>
      <c r="G190" s="121"/>
      <c r="H190" s="121"/>
      <c r="I190" s="122"/>
    </row>
    <row r="191" spans="1:9" ht="15" thickBot="1" x14ac:dyDescent="0.35">
      <c r="A191" s="152"/>
    </row>
    <row r="192" spans="1:9" ht="18.600000000000001" thickBot="1" x14ac:dyDescent="0.35">
      <c r="A192" s="152" t="str">
        <f>A193</f>
        <v>NO</v>
      </c>
      <c r="C192" s="144" t="s">
        <v>84</v>
      </c>
      <c r="D192" s="232" t="s">
        <v>89</v>
      </c>
      <c r="E192" s="233"/>
      <c r="F192" s="233"/>
      <c r="G192" s="233"/>
      <c r="H192" s="233"/>
      <c r="I192" s="143"/>
    </row>
    <row r="193" spans="1:9" x14ac:dyDescent="0.3">
      <c r="A193" s="152" t="str">
        <f>IF(C193=0,"NO","YES")</f>
        <v>NO</v>
      </c>
      <c r="C193" s="73"/>
      <c r="D193" s="234"/>
      <c r="E193" s="235"/>
      <c r="F193" s="235"/>
      <c r="G193" s="235"/>
      <c r="H193" s="236"/>
      <c r="I193" s="115"/>
    </row>
    <row r="194" spans="1:9" x14ac:dyDescent="0.3">
      <c r="A194" s="152" t="str">
        <f>A193</f>
        <v>NO</v>
      </c>
      <c r="C194" s="116"/>
      <c r="D194" s="226"/>
      <c r="E194" s="227"/>
      <c r="F194" s="227"/>
      <c r="G194" s="227"/>
      <c r="H194" s="228"/>
      <c r="I194" s="115"/>
    </row>
    <row r="195" spans="1:9" x14ac:dyDescent="0.3">
      <c r="A195" s="152" t="str">
        <f>A194</f>
        <v>NO</v>
      </c>
      <c r="C195" s="116"/>
      <c r="D195" s="229"/>
      <c r="E195" s="230"/>
      <c r="F195" s="230"/>
      <c r="G195" s="230"/>
      <c r="H195" s="231"/>
      <c r="I195" s="115"/>
    </row>
    <row r="196" spans="1:9" x14ac:dyDescent="0.3">
      <c r="A196" s="152" t="str">
        <f>A195</f>
        <v>NO</v>
      </c>
      <c r="C196" s="117"/>
      <c r="D196" s="118"/>
      <c r="E196" s="118"/>
      <c r="F196" s="118"/>
      <c r="G196" s="118"/>
      <c r="H196" s="118"/>
      <c r="I196" s="119"/>
    </row>
    <row r="197" spans="1:9" x14ac:dyDescent="0.3">
      <c r="A197" s="152" t="str">
        <f>IF(C197=0,"NO","YES")</f>
        <v>NO</v>
      </c>
      <c r="C197" s="73"/>
      <c r="D197" s="223"/>
      <c r="E197" s="224"/>
      <c r="F197" s="224"/>
      <c r="G197" s="224"/>
      <c r="H197" s="225"/>
      <c r="I197" s="115"/>
    </row>
    <row r="198" spans="1:9" x14ac:dyDescent="0.3">
      <c r="A198" s="152" t="str">
        <f>A197</f>
        <v>NO</v>
      </c>
      <c r="C198" s="116"/>
      <c r="D198" s="226"/>
      <c r="E198" s="227"/>
      <c r="F198" s="227"/>
      <c r="G198" s="227"/>
      <c r="H198" s="228"/>
      <c r="I198" s="115"/>
    </row>
    <row r="199" spans="1:9" x14ac:dyDescent="0.3">
      <c r="A199" s="152" t="str">
        <f>A198</f>
        <v>NO</v>
      </c>
      <c r="C199" s="116"/>
      <c r="D199" s="229"/>
      <c r="E199" s="230"/>
      <c r="F199" s="230"/>
      <c r="G199" s="230"/>
      <c r="H199" s="231"/>
      <c r="I199" s="115"/>
    </row>
    <row r="200" spans="1:9" x14ac:dyDescent="0.3">
      <c r="A200" s="152" t="str">
        <f>A199</f>
        <v>NO</v>
      </c>
      <c r="C200" s="117"/>
      <c r="D200" s="118"/>
      <c r="E200" s="118"/>
      <c r="F200" s="118"/>
      <c r="G200" s="118"/>
      <c r="H200" s="118"/>
      <c r="I200" s="119"/>
    </row>
    <row r="201" spans="1:9" x14ac:dyDescent="0.3">
      <c r="A201" s="152" t="str">
        <f>IF(C201=0,"NO","YES")</f>
        <v>NO</v>
      </c>
      <c r="C201" s="73"/>
      <c r="D201" s="223"/>
      <c r="E201" s="224"/>
      <c r="F201" s="224"/>
      <c r="G201" s="224"/>
      <c r="H201" s="225"/>
      <c r="I201" s="115"/>
    </row>
    <row r="202" spans="1:9" x14ac:dyDescent="0.3">
      <c r="A202" s="152" t="str">
        <f>A201</f>
        <v>NO</v>
      </c>
      <c r="C202" s="116"/>
      <c r="D202" s="226"/>
      <c r="E202" s="227"/>
      <c r="F202" s="227"/>
      <c r="G202" s="227"/>
      <c r="H202" s="228"/>
      <c r="I202" s="115"/>
    </row>
    <row r="203" spans="1:9" x14ac:dyDescent="0.3">
      <c r="A203" s="152" t="str">
        <f>A202</f>
        <v>NO</v>
      </c>
      <c r="C203" s="116"/>
      <c r="D203" s="229"/>
      <c r="E203" s="230"/>
      <c r="F203" s="230"/>
      <c r="G203" s="230"/>
      <c r="H203" s="231"/>
      <c r="I203" s="115"/>
    </row>
    <row r="204" spans="1:9" x14ac:dyDescent="0.3">
      <c r="A204" s="152" t="str">
        <f>A203</f>
        <v>NO</v>
      </c>
      <c r="C204" s="117"/>
      <c r="D204" s="118"/>
      <c r="E204" s="118"/>
      <c r="F204" s="118"/>
      <c r="G204" s="118"/>
      <c r="H204" s="118"/>
      <c r="I204" s="119"/>
    </row>
    <row r="205" spans="1:9" x14ac:dyDescent="0.3">
      <c r="A205" s="152" t="str">
        <f>IF(C205=0,"NO","YES")</f>
        <v>NO</v>
      </c>
      <c r="C205" s="73"/>
      <c r="D205" s="223"/>
      <c r="E205" s="224"/>
      <c r="F205" s="224"/>
      <c r="G205" s="224"/>
      <c r="H205" s="225"/>
      <c r="I205" s="115"/>
    </row>
    <row r="206" spans="1:9" x14ac:dyDescent="0.3">
      <c r="A206" s="152" t="str">
        <f>A205</f>
        <v>NO</v>
      </c>
      <c r="C206" s="116"/>
      <c r="D206" s="226"/>
      <c r="E206" s="227"/>
      <c r="F206" s="227"/>
      <c r="G206" s="227"/>
      <c r="H206" s="228"/>
      <c r="I206" s="115"/>
    </row>
    <row r="207" spans="1:9" x14ac:dyDescent="0.3">
      <c r="A207" s="152" t="str">
        <f>A206</f>
        <v>NO</v>
      </c>
      <c r="C207" s="116"/>
      <c r="D207" s="229"/>
      <c r="E207" s="230"/>
      <c r="F207" s="230"/>
      <c r="G207" s="230"/>
      <c r="H207" s="231"/>
      <c r="I207" s="115"/>
    </row>
    <row r="208" spans="1:9" x14ac:dyDescent="0.3">
      <c r="A208" s="152" t="str">
        <f>A207</f>
        <v>NO</v>
      </c>
      <c r="C208" s="117"/>
      <c r="D208" s="118"/>
      <c r="E208" s="118"/>
      <c r="F208" s="118"/>
      <c r="G208" s="118"/>
      <c r="H208" s="118"/>
      <c r="I208" s="119"/>
    </row>
    <row r="209" spans="1:9" x14ac:dyDescent="0.3">
      <c r="A209" s="152" t="str">
        <f>IF(C209=0,"NO","YES")</f>
        <v>NO</v>
      </c>
      <c r="C209" s="73"/>
      <c r="D209" s="223"/>
      <c r="E209" s="224"/>
      <c r="F209" s="224"/>
      <c r="G209" s="224"/>
      <c r="H209" s="225"/>
      <c r="I209" s="115"/>
    </row>
    <row r="210" spans="1:9" x14ac:dyDescent="0.3">
      <c r="A210" s="152" t="str">
        <f>A209</f>
        <v>NO</v>
      </c>
      <c r="C210" s="116"/>
      <c r="D210" s="226"/>
      <c r="E210" s="227"/>
      <c r="F210" s="227"/>
      <c r="G210" s="227"/>
      <c r="H210" s="228"/>
      <c r="I210" s="115"/>
    </row>
    <row r="211" spans="1:9" x14ac:dyDescent="0.3">
      <c r="A211" s="152" t="str">
        <f>A210</f>
        <v>NO</v>
      </c>
      <c r="C211" s="116"/>
      <c r="D211" s="229"/>
      <c r="E211" s="230"/>
      <c r="F211" s="230"/>
      <c r="G211" s="230"/>
      <c r="H211" s="231"/>
      <c r="I211" s="115"/>
    </row>
    <row r="212" spans="1:9" ht="15" thickBot="1" x14ac:dyDescent="0.35">
      <c r="A212" s="152" t="str">
        <f>A211</f>
        <v>NO</v>
      </c>
      <c r="C212" s="120"/>
      <c r="D212" s="121"/>
      <c r="E212" s="121"/>
      <c r="F212" s="121"/>
      <c r="G212" s="121"/>
      <c r="H212" s="121"/>
      <c r="I212" s="122"/>
    </row>
  </sheetData>
  <sheetProtection formatCells="0" formatColumns="0" formatRows="0" autoFilter="0"/>
  <autoFilter ref="A5:A212"/>
  <mergeCells count="83">
    <mergeCell ref="C71:H71"/>
    <mergeCell ref="C72:H72"/>
    <mergeCell ref="C58:H58"/>
    <mergeCell ref="C74:I77"/>
    <mergeCell ref="E66:H66"/>
    <mergeCell ref="E67:H67"/>
    <mergeCell ref="E68:H68"/>
    <mergeCell ref="E69:H69"/>
    <mergeCell ref="E70:H70"/>
    <mergeCell ref="E61:H61"/>
    <mergeCell ref="E62:H62"/>
    <mergeCell ref="E63:H63"/>
    <mergeCell ref="E64:H64"/>
    <mergeCell ref="E65:H65"/>
    <mergeCell ref="E60:H60"/>
    <mergeCell ref="C59:I59"/>
    <mergeCell ref="D179:H181"/>
    <mergeCell ref="D183:H185"/>
    <mergeCell ref="D187:H189"/>
    <mergeCell ref="D159:H161"/>
    <mergeCell ref="D163:H165"/>
    <mergeCell ref="D167:H169"/>
    <mergeCell ref="D171:H173"/>
    <mergeCell ref="D175:H177"/>
    <mergeCell ref="C45:H45"/>
    <mergeCell ref="C1:I1"/>
    <mergeCell ref="C2:I2"/>
    <mergeCell ref="C3:I3"/>
    <mergeCell ref="C5:I5"/>
    <mergeCell ref="C25:H25"/>
    <mergeCell ref="E57:H57"/>
    <mergeCell ref="C46:H46"/>
    <mergeCell ref="E47:H47"/>
    <mergeCell ref="E48:H48"/>
    <mergeCell ref="E49:H49"/>
    <mergeCell ref="E50:H50"/>
    <mergeCell ref="E51:H51"/>
    <mergeCell ref="E52:H52"/>
    <mergeCell ref="E53:H53"/>
    <mergeCell ref="E54:H54"/>
    <mergeCell ref="E55:H55"/>
    <mergeCell ref="E56:H56"/>
    <mergeCell ref="E100:H100"/>
    <mergeCell ref="C73:I73"/>
    <mergeCell ref="E92:H92"/>
    <mergeCell ref="E93:H93"/>
    <mergeCell ref="E94:H94"/>
    <mergeCell ref="E95:H95"/>
    <mergeCell ref="E96:H96"/>
    <mergeCell ref="E97:H97"/>
    <mergeCell ref="E98:H98"/>
    <mergeCell ref="E99:H99"/>
    <mergeCell ref="C84:H84"/>
    <mergeCell ref="C91:H91"/>
    <mergeCell ref="D118:H118"/>
    <mergeCell ref="E101:H101"/>
    <mergeCell ref="E102:H102"/>
    <mergeCell ref="E103:H103"/>
    <mergeCell ref="C105:H105"/>
    <mergeCell ref="C106:H106"/>
    <mergeCell ref="C107:H107"/>
    <mergeCell ref="C108:H108"/>
    <mergeCell ref="C109:H109"/>
    <mergeCell ref="D113:H113"/>
    <mergeCell ref="D114:H114"/>
    <mergeCell ref="D115:H115"/>
    <mergeCell ref="C104:H104"/>
    <mergeCell ref="D143:H145"/>
    <mergeCell ref="D147:H149"/>
    <mergeCell ref="D151:H153"/>
    <mergeCell ref="D155:H157"/>
    <mergeCell ref="D119:H121"/>
    <mergeCell ref="D123:H125"/>
    <mergeCell ref="D127:H129"/>
    <mergeCell ref="D131:H133"/>
    <mergeCell ref="D135:H137"/>
    <mergeCell ref="D139:H141"/>
    <mergeCell ref="D209:H211"/>
    <mergeCell ref="D192:H192"/>
    <mergeCell ref="D193:H195"/>
    <mergeCell ref="D197:H199"/>
    <mergeCell ref="D201:H203"/>
    <mergeCell ref="D205:H207"/>
  </mergeCells>
  <conditionalFormatting sqref="I111">
    <cfRule type="expression" dxfId="13" priority="1">
      <formula>$I$111&gt;0.105</formula>
    </cfRule>
  </conditionalFormatting>
  <dataValidations count="2">
    <dataValidation type="list" allowBlank="1" showInputMessage="1" showErrorMessage="1" sqref="C119 C123 C127 C131 C135 C139 C143 C147 C151 C155 C159 C163 C167 C171 C175 C179 C183 C187">
      <formula1>PersonnelTitle</formula1>
    </dataValidation>
    <dataValidation type="list" allowBlank="1" showInputMessage="1" showErrorMessage="1" sqref="C193 C197 C201 C205 C209">
      <formula1>$C$79:$C$83</formula1>
    </dataValidation>
  </dataValidations>
  <printOptions horizontalCentered="1"/>
  <pageMargins left="0.25" right="0.25" top="0.75" bottom="0.75" header="0.3" footer="0.3"/>
  <pageSetup scale="63" fitToHeight="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KEY!$G$23:$G$35</xm:f>
          </x14:formula1>
          <xm:sqref>C48:C57 C93:C102</xm:sqref>
        </x14:dataValidation>
        <x14:dataValidation type="list" allowBlank="1" showInputMessage="1" showErrorMessage="1">
          <x14:formula1>
            <xm:f>KEY!$I$23:$I$25</xm:f>
          </x14:formula1>
          <xm:sqref>C61:C70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C000"/>
    <pageSetUpPr fitToPage="1"/>
  </sheetPr>
  <dimension ref="A1:O212"/>
  <sheetViews>
    <sheetView topLeftCell="B1" zoomScale="80" zoomScaleNormal="80" workbookViewId="0">
      <selection activeCell="C3" sqref="C3:I3"/>
    </sheetView>
  </sheetViews>
  <sheetFormatPr defaultColWidth="9.21875" defaultRowHeight="14.4" x14ac:dyDescent="0.3"/>
  <cols>
    <col min="1" max="1" width="9.21875" style="34" hidden="1" customWidth="1"/>
    <col min="2" max="2" width="9.21875" style="34"/>
    <col min="3" max="3" width="40.77734375" style="34" bestFit="1" customWidth="1"/>
    <col min="4" max="4" width="15.77734375" style="34" bestFit="1" customWidth="1"/>
    <col min="5" max="5" width="23.5546875" style="34" bestFit="1" customWidth="1"/>
    <col min="6" max="6" width="9.44140625" style="34" bestFit="1" customWidth="1"/>
    <col min="7" max="7" width="17.21875" style="34" bestFit="1" customWidth="1"/>
    <col min="8" max="8" width="13.21875" style="34" customWidth="1"/>
    <col min="9" max="9" width="20.21875" style="34" customWidth="1"/>
    <col min="10" max="10" width="9.21875" style="34"/>
    <col min="11" max="11" width="5.44140625" style="34" customWidth="1"/>
    <col min="12" max="12" width="10.5546875" style="34" bestFit="1" customWidth="1"/>
    <col min="13" max="16384" width="9.21875" style="34"/>
  </cols>
  <sheetData>
    <row r="1" spans="1:11" x14ac:dyDescent="0.3">
      <c r="C1" s="237" t="s">
        <v>115</v>
      </c>
      <c r="D1" s="237"/>
      <c r="E1" s="237"/>
      <c r="F1" s="237"/>
      <c r="G1" s="237"/>
      <c r="H1" s="237"/>
      <c r="I1" s="237"/>
      <c r="J1" s="104"/>
    </row>
    <row r="2" spans="1:11" ht="21" x14ac:dyDescent="0.4">
      <c r="C2" s="249">
        <f>Summary!B2</f>
        <v>0</v>
      </c>
      <c r="D2" s="249"/>
      <c r="E2" s="249"/>
      <c r="F2" s="249"/>
      <c r="G2" s="249"/>
      <c r="H2" s="249"/>
      <c r="I2" s="249"/>
    </row>
    <row r="3" spans="1:11" ht="21" x14ac:dyDescent="0.4">
      <c r="C3" s="250" t="s">
        <v>142</v>
      </c>
      <c r="D3" s="250"/>
      <c r="E3" s="250"/>
      <c r="F3" s="250"/>
      <c r="G3" s="250"/>
      <c r="H3" s="250"/>
      <c r="I3" s="250"/>
      <c r="J3" s="105"/>
    </row>
    <row r="4" spans="1:11" ht="15" thickBot="1" x14ac:dyDescent="0.35">
      <c r="C4" s="106"/>
      <c r="D4" s="106"/>
      <c r="E4" s="106"/>
      <c r="F4" s="106"/>
      <c r="G4" s="106"/>
      <c r="H4" s="106"/>
      <c r="I4" s="106"/>
      <c r="J4" s="105"/>
    </row>
    <row r="5" spans="1:11" ht="18.600000000000001" thickBot="1" x14ac:dyDescent="0.35">
      <c r="A5" s="151" t="s">
        <v>86</v>
      </c>
      <c r="C5" s="232" t="s">
        <v>47</v>
      </c>
      <c r="D5" s="233"/>
      <c r="E5" s="233"/>
      <c r="F5" s="233"/>
      <c r="G5" s="233"/>
      <c r="H5" s="233"/>
      <c r="I5" s="248"/>
    </row>
    <row r="6" spans="1:11" ht="15" thickBot="1" x14ac:dyDescent="0.35">
      <c r="A6" s="152" t="str">
        <f>A25</f>
        <v>NO</v>
      </c>
      <c r="C6" s="42" t="s">
        <v>45</v>
      </c>
      <c r="D6" s="43" t="s">
        <v>46</v>
      </c>
      <c r="E6" s="43" t="s">
        <v>99</v>
      </c>
      <c r="F6" s="43" t="s">
        <v>67</v>
      </c>
      <c r="G6" s="43" t="s">
        <v>68</v>
      </c>
      <c r="H6" s="93" t="s">
        <v>43</v>
      </c>
      <c r="I6" s="95" t="s">
        <v>1</v>
      </c>
    </row>
    <row r="7" spans="1:11" x14ac:dyDescent="0.3">
      <c r="A7" s="152" t="str">
        <f>IF(I7&gt;0,"YES","NO")</f>
        <v>NO</v>
      </c>
      <c r="C7" s="29"/>
      <c r="D7" s="30"/>
      <c r="E7" s="22"/>
      <c r="F7" s="25"/>
      <c r="G7" s="62"/>
      <c r="H7" s="27"/>
      <c r="I7" s="96">
        <f>ROUND(IFERROR(((E7/12)*G7)*H7,0),2)</f>
        <v>0</v>
      </c>
    </row>
    <row r="8" spans="1:11" x14ac:dyDescent="0.3">
      <c r="A8" s="152" t="str">
        <f t="shared" ref="A8:A25" si="0">IF(I8&gt;0,"YES","NO")</f>
        <v>NO</v>
      </c>
      <c r="C8" s="29"/>
      <c r="D8" s="30"/>
      <c r="E8" s="22"/>
      <c r="F8" s="25"/>
      <c r="G8" s="62"/>
      <c r="H8" s="27"/>
      <c r="I8" s="96">
        <f t="shared" ref="I8:I24" si="1">ROUND(IFERROR(((E8/12)*G8)*H8,0),2)</f>
        <v>0</v>
      </c>
    </row>
    <row r="9" spans="1:11" x14ac:dyDescent="0.3">
      <c r="A9" s="152" t="str">
        <f t="shared" si="0"/>
        <v>NO</v>
      </c>
      <c r="C9" s="29"/>
      <c r="D9" s="30"/>
      <c r="E9" s="22"/>
      <c r="F9" s="25"/>
      <c r="G9" s="62"/>
      <c r="H9" s="27"/>
      <c r="I9" s="96">
        <f t="shared" si="1"/>
        <v>0</v>
      </c>
    </row>
    <row r="10" spans="1:11" x14ac:dyDescent="0.3">
      <c r="A10" s="152" t="str">
        <f t="shared" si="0"/>
        <v>NO</v>
      </c>
      <c r="C10" s="29"/>
      <c r="D10" s="30"/>
      <c r="E10" s="22"/>
      <c r="F10" s="25"/>
      <c r="G10" s="62"/>
      <c r="H10" s="27"/>
      <c r="I10" s="96">
        <f t="shared" si="1"/>
        <v>0</v>
      </c>
    </row>
    <row r="11" spans="1:11" x14ac:dyDescent="0.3">
      <c r="A11" s="152" t="str">
        <f t="shared" si="0"/>
        <v>NO</v>
      </c>
      <c r="C11" s="29"/>
      <c r="D11" s="30"/>
      <c r="E11" s="22"/>
      <c r="F11" s="25"/>
      <c r="G11" s="62"/>
      <c r="H11" s="27"/>
      <c r="I11" s="96">
        <f t="shared" si="1"/>
        <v>0</v>
      </c>
    </row>
    <row r="12" spans="1:11" x14ac:dyDescent="0.3">
      <c r="A12" s="152" t="str">
        <f t="shared" si="0"/>
        <v>NO</v>
      </c>
      <c r="C12" s="29"/>
      <c r="D12" s="30"/>
      <c r="E12" s="22"/>
      <c r="F12" s="25"/>
      <c r="G12" s="62"/>
      <c r="H12" s="27"/>
      <c r="I12" s="96">
        <f t="shared" si="1"/>
        <v>0</v>
      </c>
    </row>
    <row r="13" spans="1:11" x14ac:dyDescent="0.3">
      <c r="A13" s="152" t="str">
        <f t="shared" si="0"/>
        <v>NO</v>
      </c>
      <c r="C13" s="29"/>
      <c r="D13" s="30"/>
      <c r="E13" s="22"/>
      <c r="F13" s="25"/>
      <c r="G13" s="62"/>
      <c r="H13" s="27"/>
      <c r="I13" s="96">
        <f t="shared" si="1"/>
        <v>0</v>
      </c>
    </row>
    <row r="14" spans="1:11" x14ac:dyDescent="0.3">
      <c r="A14" s="152" t="str">
        <f t="shared" si="0"/>
        <v>NO</v>
      </c>
      <c r="C14" s="29"/>
      <c r="D14" s="30"/>
      <c r="E14" s="22"/>
      <c r="F14" s="25"/>
      <c r="G14" s="62"/>
      <c r="H14" s="27"/>
      <c r="I14" s="96">
        <f t="shared" si="1"/>
        <v>0</v>
      </c>
    </row>
    <row r="15" spans="1:11" x14ac:dyDescent="0.3">
      <c r="A15" s="152" t="str">
        <f t="shared" si="0"/>
        <v>NO</v>
      </c>
      <c r="C15" s="29"/>
      <c r="D15" s="30"/>
      <c r="E15" s="22"/>
      <c r="F15" s="25"/>
      <c r="G15" s="62"/>
      <c r="H15" s="27"/>
      <c r="I15" s="96">
        <f t="shared" si="1"/>
        <v>0</v>
      </c>
    </row>
    <row r="16" spans="1:11" x14ac:dyDescent="0.3">
      <c r="A16" s="152" t="str">
        <f t="shared" si="0"/>
        <v>NO</v>
      </c>
      <c r="C16" s="29"/>
      <c r="D16" s="30"/>
      <c r="E16" s="22"/>
      <c r="F16" s="25"/>
      <c r="G16" s="62"/>
      <c r="H16" s="27"/>
      <c r="I16" s="96">
        <f t="shared" si="1"/>
        <v>0</v>
      </c>
      <c r="K16" s="132"/>
    </row>
    <row r="17" spans="1:9" x14ac:dyDescent="0.3">
      <c r="A17" s="152" t="str">
        <f t="shared" si="0"/>
        <v>NO</v>
      </c>
      <c r="C17" s="29"/>
      <c r="D17" s="30"/>
      <c r="E17" s="22"/>
      <c r="F17" s="25"/>
      <c r="G17" s="62"/>
      <c r="H17" s="27"/>
      <c r="I17" s="96">
        <f t="shared" si="1"/>
        <v>0</v>
      </c>
    </row>
    <row r="18" spans="1:9" x14ac:dyDescent="0.3">
      <c r="A18" s="152" t="str">
        <f t="shared" si="0"/>
        <v>NO</v>
      </c>
      <c r="C18" s="29"/>
      <c r="D18" s="30"/>
      <c r="E18" s="22"/>
      <c r="F18" s="25"/>
      <c r="G18" s="62"/>
      <c r="H18" s="27"/>
      <c r="I18" s="96">
        <f t="shared" si="1"/>
        <v>0</v>
      </c>
    </row>
    <row r="19" spans="1:9" x14ac:dyDescent="0.3">
      <c r="A19" s="152" t="str">
        <f t="shared" si="0"/>
        <v>NO</v>
      </c>
      <c r="C19" s="29"/>
      <c r="D19" s="30"/>
      <c r="E19" s="22"/>
      <c r="F19" s="25"/>
      <c r="G19" s="62"/>
      <c r="H19" s="27"/>
      <c r="I19" s="96">
        <f t="shared" si="1"/>
        <v>0</v>
      </c>
    </row>
    <row r="20" spans="1:9" x14ac:dyDescent="0.3">
      <c r="A20" s="152" t="str">
        <f t="shared" si="0"/>
        <v>NO</v>
      </c>
      <c r="C20" s="29"/>
      <c r="D20" s="30"/>
      <c r="E20" s="22"/>
      <c r="F20" s="25"/>
      <c r="G20" s="62"/>
      <c r="H20" s="27"/>
      <c r="I20" s="96">
        <f t="shared" si="1"/>
        <v>0</v>
      </c>
    </row>
    <row r="21" spans="1:9" x14ac:dyDescent="0.3">
      <c r="A21" s="152" t="str">
        <f t="shared" si="0"/>
        <v>NO</v>
      </c>
      <c r="C21" s="29"/>
      <c r="D21" s="30"/>
      <c r="E21" s="22"/>
      <c r="F21" s="25"/>
      <c r="G21" s="62"/>
      <c r="H21" s="27"/>
      <c r="I21" s="96">
        <f t="shared" si="1"/>
        <v>0</v>
      </c>
    </row>
    <row r="22" spans="1:9" x14ac:dyDescent="0.3">
      <c r="A22" s="152" t="str">
        <f t="shared" si="0"/>
        <v>NO</v>
      </c>
      <c r="C22" s="29"/>
      <c r="D22" s="30"/>
      <c r="E22" s="22"/>
      <c r="F22" s="25"/>
      <c r="G22" s="62"/>
      <c r="H22" s="27"/>
      <c r="I22" s="96">
        <f t="shared" si="1"/>
        <v>0</v>
      </c>
    </row>
    <row r="23" spans="1:9" x14ac:dyDescent="0.3">
      <c r="A23" s="152" t="str">
        <f t="shared" si="0"/>
        <v>NO</v>
      </c>
      <c r="C23" s="31"/>
      <c r="D23" s="32"/>
      <c r="E23" s="23"/>
      <c r="F23" s="26"/>
      <c r="G23" s="63"/>
      <c r="H23" s="28"/>
      <c r="I23" s="96">
        <f t="shared" si="1"/>
        <v>0</v>
      </c>
    </row>
    <row r="24" spans="1:9" ht="15" thickBot="1" x14ac:dyDescent="0.35">
      <c r="A24" s="152" t="str">
        <f t="shared" si="0"/>
        <v>NO</v>
      </c>
      <c r="C24" s="88"/>
      <c r="D24" s="89"/>
      <c r="E24" s="90"/>
      <c r="F24" s="91"/>
      <c r="G24" s="92"/>
      <c r="H24" s="94"/>
      <c r="I24" s="97">
        <f t="shared" si="1"/>
        <v>0</v>
      </c>
    </row>
    <row r="25" spans="1:9" ht="16.8" thickTop="1" thickBot="1" x14ac:dyDescent="0.35">
      <c r="A25" s="152" t="str">
        <f t="shared" si="0"/>
        <v>NO</v>
      </c>
      <c r="C25" s="251" t="s">
        <v>58</v>
      </c>
      <c r="D25" s="252"/>
      <c r="E25" s="252"/>
      <c r="F25" s="252"/>
      <c r="G25" s="252"/>
      <c r="H25" s="253"/>
      <c r="I25" s="101">
        <f>SUM(I7:I24)</f>
        <v>0</v>
      </c>
    </row>
    <row r="26" spans="1:9" ht="15" thickBot="1" x14ac:dyDescent="0.35">
      <c r="A26" s="152" t="str">
        <f>A45</f>
        <v>NO</v>
      </c>
      <c r="C26" s="42" t="s">
        <v>45</v>
      </c>
      <c r="D26" s="43" t="s">
        <v>46</v>
      </c>
      <c r="E26" s="43" t="str">
        <f>IF('!!COMPLETE FIRST!!'!$E$11="YES","","100% Annual Fringe Cost")</f>
        <v>100% Annual Fringe Cost</v>
      </c>
      <c r="F26" s="43"/>
      <c r="G26" s="43" t="str">
        <f>IF('!!COMPLETE FIRST!!'!$E$11="YES","Fringe Rate %","")</f>
        <v/>
      </c>
      <c r="H26" s="93"/>
      <c r="I26" s="95" t="s">
        <v>1</v>
      </c>
    </row>
    <row r="27" spans="1:9" x14ac:dyDescent="0.3">
      <c r="A27" s="152" t="str">
        <f>IF(I27&gt;0,"YES","NO")</f>
        <v>NO</v>
      </c>
      <c r="C27" s="186" t="str">
        <f t="shared" ref="C27:D44" si="2">IF(C7="","",C7)</f>
        <v/>
      </c>
      <c r="D27" s="187" t="str">
        <f t="shared" si="2"/>
        <v/>
      </c>
      <c r="E27" s="22"/>
      <c r="F27" s="84"/>
      <c r="G27" s="62"/>
      <c r="H27" s="85"/>
      <c r="I27" s="96">
        <f>IFERROR(ROUND(IF('!!COMPLETE FIRST!!'!$E$11="yes",(I7*G27),((E27/12)*G7)*H7),2),0)</f>
        <v>0</v>
      </c>
    </row>
    <row r="28" spans="1:9" x14ac:dyDescent="0.3">
      <c r="A28" s="152" t="str">
        <f t="shared" ref="A28:A46" si="3">IF(I28&gt;0,"YES","NO")</f>
        <v>NO</v>
      </c>
      <c r="C28" s="185" t="str">
        <f t="shared" si="2"/>
        <v/>
      </c>
      <c r="D28" s="188" t="str">
        <f t="shared" si="2"/>
        <v/>
      </c>
      <c r="E28" s="22"/>
      <c r="F28" s="84"/>
      <c r="G28" s="62"/>
      <c r="H28" s="85"/>
      <c r="I28" s="96">
        <f>IFERROR(ROUND(IF('!!COMPLETE FIRST!!'!$E$11="yes",(I8*G28),((E28/12)*G8)*H8),2),0)</f>
        <v>0</v>
      </c>
    </row>
    <row r="29" spans="1:9" x14ac:dyDescent="0.3">
      <c r="A29" s="152" t="str">
        <f t="shared" si="3"/>
        <v>NO</v>
      </c>
      <c r="C29" s="185" t="str">
        <f t="shared" si="2"/>
        <v/>
      </c>
      <c r="D29" s="188" t="str">
        <f t="shared" si="2"/>
        <v/>
      </c>
      <c r="E29" s="22"/>
      <c r="F29" s="84"/>
      <c r="G29" s="62"/>
      <c r="H29" s="85"/>
      <c r="I29" s="96">
        <f>IFERROR(ROUND(IF('!!COMPLETE FIRST!!'!$E$11="yes",(I9*G29),((E29/12)*G9)*H9),2),0)</f>
        <v>0</v>
      </c>
    </row>
    <row r="30" spans="1:9" x14ac:dyDescent="0.3">
      <c r="A30" s="152" t="str">
        <f t="shared" si="3"/>
        <v>NO</v>
      </c>
      <c r="C30" s="185" t="str">
        <f t="shared" si="2"/>
        <v/>
      </c>
      <c r="D30" s="188" t="str">
        <f t="shared" si="2"/>
        <v/>
      </c>
      <c r="E30" s="22"/>
      <c r="F30" s="84"/>
      <c r="G30" s="62"/>
      <c r="H30" s="85"/>
      <c r="I30" s="96">
        <f>IFERROR(ROUND(IF('!!COMPLETE FIRST!!'!$E$11="yes",(I10*G30),((E30/12)*G10)*H10),2),0)</f>
        <v>0</v>
      </c>
    </row>
    <row r="31" spans="1:9" x14ac:dyDescent="0.3">
      <c r="A31" s="152" t="str">
        <f t="shared" si="3"/>
        <v>NO</v>
      </c>
      <c r="C31" s="185" t="str">
        <f t="shared" si="2"/>
        <v/>
      </c>
      <c r="D31" s="188" t="str">
        <f t="shared" si="2"/>
        <v/>
      </c>
      <c r="E31" s="22"/>
      <c r="F31" s="84"/>
      <c r="G31" s="62"/>
      <c r="H31" s="85"/>
      <c r="I31" s="96">
        <f>IFERROR(ROUND(IF('!!COMPLETE FIRST!!'!$E$11="yes",(I11*G31),((E31/12)*G11)*H11),2),0)</f>
        <v>0</v>
      </c>
    </row>
    <row r="32" spans="1:9" x14ac:dyDescent="0.3">
      <c r="A32" s="152" t="str">
        <f t="shared" si="3"/>
        <v>NO</v>
      </c>
      <c r="C32" s="185" t="str">
        <f t="shared" si="2"/>
        <v/>
      </c>
      <c r="D32" s="188" t="str">
        <f t="shared" si="2"/>
        <v/>
      </c>
      <c r="E32" s="22"/>
      <c r="F32" s="84"/>
      <c r="G32" s="62"/>
      <c r="H32" s="85"/>
      <c r="I32" s="96">
        <f>IFERROR(ROUND(IF('!!COMPLETE FIRST!!'!$E$11="yes",(I12*G32),((E32/12)*G12)*H12),2),0)</f>
        <v>0</v>
      </c>
    </row>
    <row r="33" spans="1:9" x14ac:dyDescent="0.3">
      <c r="A33" s="152" t="str">
        <f t="shared" si="3"/>
        <v>NO</v>
      </c>
      <c r="C33" s="185" t="str">
        <f t="shared" si="2"/>
        <v/>
      </c>
      <c r="D33" s="188" t="str">
        <f t="shared" si="2"/>
        <v/>
      </c>
      <c r="E33" s="22"/>
      <c r="F33" s="84"/>
      <c r="G33" s="62"/>
      <c r="H33" s="85"/>
      <c r="I33" s="96">
        <f>IFERROR(ROUND(IF('!!COMPLETE FIRST!!'!$E$11="yes",(I13*G33),((E33/12)*G13)*H13),2),0)</f>
        <v>0</v>
      </c>
    </row>
    <row r="34" spans="1:9" x14ac:dyDescent="0.3">
      <c r="A34" s="152" t="str">
        <f t="shared" si="3"/>
        <v>NO</v>
      </c>
      <c r="C34" s="185" t="str">
        <f t="shared" si="2"/>
        <v/>
      </c>
      <c r="D34" s="188" t="str">
        <f t="shared" si="2"/>
        <v/>
      </c>
      <c r="E34" s="22"/>
      <c r="F34" s="84"/>
      <c r="G34" s="62"/>
      <c r="H34" s="85"/>
      <c r="I34" s="96">
        <f>IFERROR(ROUND(IF('!!COMPLETE FIRST!!'!$E$11="yes",(I14*G34),((E34/12)*G14)*H14),2),0)</f>
        <v>0</v>
      </c>
    </row>
    <row r="35" spans="1:9" x14ac:dyDescent="0.3">
      <c r="A35" s="152" t="str">
        <f t="shared" si="3"/>
        <v>NO</v>
      </c>
      <c r="C35" s="185" t="str">
        <f t="shared" si="2"/>
        <v/>
      </c>
      <c r="D35" s="188" t="str">
        <f t="shared" si="2"/>
        <v/>
      </c>
      <c r="E35" s="22"/>
      <c r="F35" s="84"/>
      <c r="G35" s="62"/>
      <c r="H35" s="85"/>
      <c r="I35" s="96">
        <f>IFERROR(ROUND(IF('!!COMPLETE FIRST!!'!$E$11="yes",(I15*G35),((E35/12)*G15)*H15),2),0)</f>
        <v>0</v>
      </c>
    </row>
    <row r="36" spans="1:9" x14ac:dyDescent="0.3">
      <c r="A36" s="152" t="str">
        <f t="shared" si="3"/>
        <v>NO</v>
      </c>
      <c r="C36" s="185" t="str">
        <f t="shared" si="2"/>
        <v/>
      </c>
      <c r="D36" s="188" t="str">
        <f t="shared" si="2"/>
        <v/>
      </c>
      <c r="E36" s="22"/>
      <c r="F36" s="84"/>
      <c r="G36" s="62"/>
      <c r="H36" s="85"/>
      <c r="I36" s="96">
        <f>IFERROR(ROUND(IF('!!COMPLETE FIRST!!'!$E$11="yes",(I16*G36),((E36/12)*G16)*H16),2),0)</f>
        <v>0</v>
      </c>
    </row>
    <row r="37" spans="1:9" x14ac:dyDescent="0.3">
      <c r="A37" s="152" t="str">
        <f t="shared" si="3"/>
        <v>NO</v>
      </c>
      <c r="C37" s="185" t="str">
        <f t="shared" si="2"/>
        <v/>
      </c>
      <c r="D37" s="188" t="str">
        <f t="shared" si="2"/>
        <v/>
      </c>
      <c r="E37" s="22"/>
      <c r="F37" s="84"/>
      <c r="G37" s="62"/>
      <c r="H37" s="85"/>
      <c r="I37" s="96">
        <f>IFERROR(ROUND(IF('!!COMPLETE FIRST!!'!$E$11="yes",(I17*G37),((E37/12)*G17)*H17),2),0)</f>
        <v>0</v>
      </c>
    </row>
    <row r="38" spans="1:9" x14ac:dyDescent="0.3">
      <c r="A38" s="152" t="str">
        <f t="shared" si="3"/>
        <v>NO</v>
      </c>
      <c r="C38" s="185" t="str">
        <f t="shared" si="2"/>
        <v/>
      </c>
      <c r="D38" s="188" t="str">
        <f t="shared" si="2"/>
        <v/>
      </c>
      <c r="E38" s="22"/>
      <c r="F38" s="84"/>
      <c r="G38" s="62"/>
      <c r="H38" s="85"/>
      <c r="I38" s="96">
        <f>IFERROR(ROUND(IF('!!COMPLETE FIRST!!'!$E$11="yes",(I18*G38),((E38/12)*G18)*H18),2),0)</f>
        <v>0</v>
      </c>
    </row>
    <row r="39" spans="1:9" x14ac:dyDescent="0.3">
      <c r="A39" s="152" t="str">
        <f t="shared" si="3"/>
        <v>NO</v>
      </c>
      <c r="C39" s="185" t="str">
        <f t="shared" si="2"/>
        <v/>
      </c>
      <c r="D39" s="188" t="str">
        <f t="shared" si="2"/>
        <v/>
      </c>
      <c r="E39" s="22"/>
      <c r="F39" s="84"/>
      <c r="G39" s="62"/>
      <c r="H39" s="85"/>
      <c r="I39" s="96">
        <f>IFERROR(ROUND(IF('!!COMPLETE FIRST!!'!$E$11="yes",(I19*G39),((E39/12)*G19)*H19),2),0)</f>
        <v>0</v>
      </c>
    </row>
    <row r="40" spans="1:9" x14ac:dyDescent="0.3">
      <c r="A40" s="152" t="str">
        <f t="shared" si="3"/>
        <v>NO</v>
      </c>
      <c r="C40" s="185" t="str">
        <f t="shared" si="2"/>
        <v/>
      </c>
      <c r="D40" s="188" t="str">
        <f t="shared" si="2"/>
        <v/>
      </c>
      <c r="E40" s="22"/>
      <c r="F40" s="84"/>
      <c r="G40" s="62"/>
      <c r="H40" s="85"/>
      <c r="I40" s="96">
        <f>IFERROR(ROUND(IF('!!COMPLETE FIRST!!'!$E$11="yes",(I20*G40),((E40/12)*G20)*H20),2),0)</f>
        <v>0</v>
      </c>
    </row>
    <row r="41" spans="1:9" x14ac:dyDescent="0.3">
      <c r="A41" s="152" t="str">
        <f t="shared" si="3"/>
        <v>NO</v>
      </c>
      <c r="C41" s="185" t="str">
        <f t="shared" si="2"/>
        <v/>
      </c>
      <c r="D41" s="188" t="str">
        <f t="shared" si="2"/>
        <v/>
      </c>
      <c r="E41" s="22"/>
      <c r="F41" s="84"/>
      <c r="G41" s="62"/>
      <c r="H41" s="85"/>
      <c r="I41" s="96">
        <f>IFERROR(ROUND(IF('!!COMPLETE FIRST!!'!$E$11="yes",(I21*G41),((E41/12)*G21)*H21),2),0)</f>
        <v>0</v>
      </c>
    </row>
    <row r="42" spans="1:9" x14ac:dyDescent="0.3">
      <c r="A42" s="152" t="str">
        <f t="shared" si="3"/>
        <v>NO</v>
      </c>
      <c r="C42" s="185" t="str">
        <f t="shared" si="2"/>
        <v/>
      </c>
      <c r="D42" s="188" t="str">
        <f t="shared" si="2"/>
        <v/>
      </c>
      <c r="E42" s="22"/>
      <c r="F42" s="84"/>
      <c r="G42" s="62"/>
      <c r="H42" s="85"/>
      <c r="I42" s="96">
        <f>IFERROR(ROUND(IF('!!COMPLETE FIRST!!'!$E$11="yes",(I22*G42),((E42/12)*G22)*H22),2),0)</f>
        <v>0</v>
      </c>
    </row>
    <row r="43" spans="1:9" x14ac:dyDescent="0.3">
      <c r="A43" s="152" t="str">
        <f t="shared" si="3"/>
        <v>NO</v>
      </c>
      <c r="C43" s="185" t="str">
        <f t="shared" si="2"/>
        <v/>
      </c>
      <c r="D43" s="188" t="str">
        <f t="shared" si="2"/>
        <v/>
      </c>
      <c r="E43" s="24"/>
      <c r="F43" s="86"/>
      <c r="G43" s="198"/>
      <c r="H43" s="87"/>
      <c r="I43" s="96">
        <f>IFERROR(ROUND(IF('!!COMPLETE FIRST!!'!$E$11="yes",(I23*G43),((E43/12)*G23)*H23),2),0)</f>
        <v>0</v>
      </c>
    </row>
    <row r="44" spans="1:9" ht="15" thickBot="1" x14ac:dyDescent="0.35">
      <c r="A44" s="152" t="str">
        <f t="shared" si="3"/>
        <v>NO</v>
      </c>
      <c r="C44" s="189" t="str">
        <f t="shared" si="2"/>
        <v/>
      </c>
      <c r="D44" s="190" t="str">
        <f t="shared" si="2"/>
        <v/>
      </c>
      <c r="E44" s="147"/>
      <c r="F44" s="148"/>
      <c r="G44" s="199"/>
      <c r="H44" s="149"/>
      <c r="I44" s="96">
        <f>IFERROR(ROUND(IF('!!COMPLETE FIRST!!'!$E$11="yes",(I24*G44),((E44/12)*G24)*H24),2),0)</f>
        <v>0</v>
      </c>
    </row>
    <row r="45" spans="1:9" ht="16.2" thickTop="1" x14ac:dyDescent="0.3">
      <c r="A45" s="152" t="str">
        <f t="shared" si="3"/>
        <v>NO</v>
      </c>
      <c r="C45" s="254" t="s">
        <v>59</v>
      </c>
      <c r="D45" s="255"/>
      <c r="E45" s="255"/>
      <c r="F45" s="255"/>
      <c r="G45" s="255"/>
      <c r="H45" s="256"/>
      <c r="I45" s="102">
        <f>SUM(I27:I44)</f>
        <v>0</v>
      </c>
    </row>
    <row r="46" spans="1:9" ht="16.2" thickBot="1" x14ac:dyDescent="0.35">
      <c r="A46" s="152" t="str">
        <f t="shared" si="3"/>
        <v>NO</v>
      </c>
      <c r="C46" s="257" t="s">
        <v>61</v>
      </c>
      <c r="D46" s="258"/>
      <c r="E46" s="258"/>
      <c r="F46" s="258"/>
      <c r="G46" s="258"/>
      <c r="H46" s="258"/>
      <c r="I46" s="103">
        <f>SUM(I45,I25)</f>
        <v>0</v>
      </c>
    </row>
    <row r="47" spans="1:9" ht="15" thickBot="1" x14ac:dyDescent="0.35">
      <c r="A47" s="152" t="str">
        <f>A58</f>
        <v>NO</v>
      </c>
      <c r="C47" s="44" t="s">
        <v>63</v>
      </c>
      <c r="D47" s="70" t="s">
        <v>78</v>
      </c>
      <c r="E47" s="261" t="s">
        <v>79</v>
      </c>
      <c r="F47" s="262"/>
      <c r="G47" s="262"/>
      <c r="H47" s="262"/>
      <c r="I47" s="95" t="s">
        <v>1</v>
      </c>
    </row>
    <row r="48" spans="1:9" x14ac:dyDescent="0.3">
      <c r="A48" s="152" t="str">
        <f t="shared" ref="A48:A72" si="4">IF(I48&gt;0,"YES","NO")</f>
        <v>NO</v>
      </c>
      <c r="C48" s="3"/>
      <c r="D48" s="66">
        <v>0</v>
      </c>
      <c r="E48" s="263"/>
      <c r="F48" s="264"/>
      <c r="G48" s="264"/>
      <c r="H48" s="264"/>
      <c r="I48" s="96">
        <f>D48</f>
        <v>0</v>
      </c>
    </row>
    <row r="49" spans="1:9" x14ac:dyDescent="0.3">
      <c r="A49" s="152" t="str">
        <f t="shared" si="4"/>
        <v>NO</v>
      </c>
      <c r="C49" s="4"/>
      <c r="D49" s="67">
        <v>0</v>
      </c>
      <c r="E49" s="259"/>
      <c r="F49" s="260"/>
      <c r="G49" s="260"/>
      <c r="H49" s="260"/>
      <c r="I49" s="96">
        <f t="shared" ref="I49:I57" si="5">D49</f>
        <v>0</v>
      </c>
    </row>
    <row r="50" spans="1:9" x14ac:dyDescent="0.3">
      <c r="A50" s="152" t="str">
        <f t="shared" si="4"/>
        <v>NO</v>
      </c>
      <c r="C50" s="45"/>
      <c r="D50" s="68">
        <v>0</v>
      </c>
      <c r="E50" s="259"/>
      <c r="F50" s="260"/>
      <c r="G50" s="260"/>
      <c r="H50" s="260"/>
      <c r="I50" s="98">
        <f t="shared" si="5"/>
        <v>0</v>
      </c>
    </row>
    <row r="51" spans="1:9" x14ac:dyDescent="0.3">
      <c r="A51" s="152" t="str">
        <f t="shared" si="4"/>
        <v>NO</v>
      </c>
      <c r="C51" s="3"/>
      <c r="D51" s="66">
        <v>0</v>
      </c>
      <c r="E51" s="259"/>
      <c r="F51" s="260"/>
      <c r="G51" s="260"/>
      <c r="H51" s="260"/>
      <c r="I51" s="96">
        <f t="shared" si="5"/>
        <v>0</v>
      </c>
    </row>
    <row r="52" spans="1:9" x14ac:dyDescent="0.3">
      <c r="A52" s="152" t="str">
        <f t="shared" si="4"/>
        <v>NO</v>
      </c>
      <c r="C52" s="45"/>
      <c r="D52" s="64">
        <v>0</v>
      </c>
      <c r="E52" s="259"/>
      <c r="F52" s="260"/>
      <c r="G52" s="260"/>
      <c r="H52" s="260"/>
      <c r="I52" s="98">
        <f t="shared" si="5"/>
        <v>0</v>
      </c>
    </row>
    <row r="53" spans="1:9" x14ac:dyDescent="0.3">
      <c r="A53" s="152" t="str">
        <f t="shared" si="4"/>
        <v>NO</v>
      </c>
      <c r="C53" s="45"/>
      <c r="D53" s="64">
        <v>0</v>
      </c>
      <c r="E53" s="259"/>
      <c r="F53" s="260"/>
      <c r="G53" s="260"/>
      <c r="H53" s="260"/>
      <c r="I53" s="98">
        <f t="shared" si="5"/>
        <v>0</v>
      </c>
    </row>
    <row r="54" spans="1:9" x14ac:dyDescent="0.3">
      <c r="A54" s="152" t="str">
        <f t="shared" si="4"/>
        <v>NO</v>
      </c>
      <c r="C54" s="45"/>
      <c r="D54" s="64">
        <v>0</v>
      </c>
      <c r="E54" s="259"/>
      <c r="F54" s="260"/>
      <c r="G54" s="260"/>
      <c r="H54" s="260"/>
      <c r="I54" s="98">
        <f t="shared" si="5"/>
        <v>0</v>
      </c>
    </row>
    <row r="55" spans="1:9" x14ac:dyDescent="0.3">
      <c r="A55" s="152" t="str">
        <f t="shared" si="4"/>
        <v>NO</v>
      </c>
      <c r="C55" s="45"/>
      <c r="D55" s="64">
        <v>0</v>
      </c>
      <c r="E55" s="259"/>
      <c r="F55" s="260"/>
      <c r="G55" s="260"/>
      <c r="H55" s="260"/>
      <c r="I55" s="98">
        <f t="shared" si="5"/>
        <v>0</v>
      </c>
    </row>
    <row r="56" spans="1:9" x14ac:dyDescent="0.3">
      <c r="A56" s="152" t="str">
        <f t="shared" si="4"/>
        <v>NO</v>
      </c>
      <c r="C56" s="47"/>
      <c r="D56" s="65">
        <v>0</v>
      </c>
      <c r="E56" s="273"/>
      <c r="F56" s="274"/>
      <c r="G56" s="274"/>
      <c r="H56" s="274"/>
      <c r="I56" s="98">
        <f t="shared" si="5"/>
        <v>0</v>
      </c>
    </row>
    <row r="57" spans="1:9" ht="15" thickBot="1" x14ac:dyDescent="0.35">
      <c r="A57" s="152" t="str">
        <f t="shared" si="4"/>
        <v>NO</v>
      </c>
      <c r="C57" s="150"/>
      <c r="D57" s="90">
        <v>0</v>
      </c>
      <c r="E57" s="275"/>
      <c r="F57" s="276"/>
      <c r="G57" s="276"/>
      <c r="H57" s="276"/>
      <c r="I57" s="99">
        <f t="shared" si="5"/>
        <v>0</v>
      </c>
    </row>
    <row r="58" spans="1:9" ht="16.8" thickTop="1" thickBot="1" x14ac:dyDescent="0.35">
      <c r="A58" s="152" t="str">
        <f t="shared" si="4"/>
        <v>NO</v>
      </c>
      <c r="C58" s="254" t="s">
        <v>64</v>
      </c>
      <c r="D58" s="255"/>
      <c r="E58" s="255"/>
      <c r="F58" s="255"/>
      <c r="G58" s="255"/>
      <c r="H58" s="256"/>
      <c r="I58" s="107">
        <f>SUM(I48:I57)</f>
        <v>0</v>
      </c>
    </row>
    <row r="59" spans="1:9" ht="18.600000000000001" thickBot="1" x14ac:dyDescent="0.35">
      <c r="A59" s="152" t="str">
        <f>A71</f>
        <v>NO</v>
      </c>
      <c r="C59" s="232" t="s">
        <v>100</v>
      </c>
      <c r="D59" s="233"/>
      <c r="E59" s="233"/>
      <c r="F59" s="233"/>
      <c r="G59" s="233"/>
      <c r="H59" s="233"/>
      <c r="I59" s="248"/>
    </row>
    <row r="60" spans="1:9" ht="15" thickBot="1" x14ac:dyDescent="0.35">
      <c r="A60" s="152" t="str">
        <f>A71</f>
        <v>NO</v>
      </c>
      <c r="C60" s="44" t="s">
        <v>109</v>
      </c>
      <c r="D60" s="70" t="s">
        <v>78</v>
      </c>
      <c r="E60" s="261" t="s">
        <v>79</v>
      </c>
      <c r="F60" s="262"/>
      <c r="G60" s="262"/>
      <c r="H60" s="262"/>
      <c r="I60" s="100"/>
    </row>
    <row r="61" spans="1:9" x14ac:dyDescent="0.3">
      <c r="A61" s="152" t="str">
        <f t="shared" si="4"/>
        <v>NO</v>
      </c>
      <c r="C61" s="3"/>
      <c r="D61" s="66">
        <v>0</v>
      </c>
      <c r="E61" s="263"/>
      <c r="F61" s="264"/>
      <c r="G61" s="264"/>
      <c r="H61" s="264"/>
      <c r="I61" s="96">
        <f>D61</f>
        <v>0</v>
      </c>
    </row>
    <row r="62" spans="1:9" x14ac:dyDescent="0.3">
      <c r="A62" s="152" t="str">
        <f t="shared" si="4"/>
        <v>NO</v>
      </c>
      <c r="C62" s="4"/>
      <c r="D62" s="67">
        <v>0</v>
      </c>
      <c r="E62" s="259"/>
      <c r="F62" s="260"/>
      <c r="G62" s="260"/>
      <c r="H62" s="260"/>
      <c r="I62" s="96">
        <f t="shared" ref="I62:I70" si="6">D62</f>
        <v>0</v>
      </c>
    </row>
    <row r="63" spans="1:9" x14ac:dyDescent="0.3">
      <c r="A63" s="152" t="str">
        <f t="shared" si="4"/>
        <v>NO</v>
      </c>
      <c r="C63" s="45"/>
      <c r="D63" s="68">
        <v>0</v>
      </c>
      <c r="E63" s="259"/>
      <c r="F63" s="260"/>
      <c r="G63" s="260"/>
      <c r="H63" s="260"/>
      <c r="I63" s="98">
        <f t="shared" si="6"/>
        <v>0</v>
      </c>
    </row>
    <row r="64" spans="1:9" x14ac:dyDescent="0.3">
      <c r="A64" s="152" t="str">
        <f t="shared" si="4"/>
        <v>NO</v>
      </c>
      <c r="C64" s="3"/>
      <c r="D64" s="66">
        <v>0</v>
      </c>
      <c r="E64" s="259"/>
      <c r="F64" s="260"/>
      <c r="G64" s="260"/>
      <c r="H64" s="260"/>
      <c r="I64" s="96">
        <f t="shared" si="6"/>
        <v>0</v>
      </c>
    </row>
    <row r="65" spans="1:9" x14ac:dyDescent="0.3">
      <c r="A65" s="152" t="str">
        <f t="shared" si="4"/>
        <v>NO</v>
      </c>
      <c r="C65" s="45"/>
      <c r="D65" s="64">
        <v>0</v>
      </c>
      <c r="E65" s="259"/>
      <c r="F65" s="260"/>
      <c r="G65" s="260"/>
      <c r="H65" s="260"/>
      <c r="I65" s="98">
        <f t="shared" si="6"/>
        <v>0</v>
      </c>
    </row>
    <row r="66" spans="1:9" x14ac:dyDescent="0.3">
      <c r="A66" s="152" t="str">
        <f t="shared" si="4"/>
        <v>NO</v>
      </c>
      <c r="C66" s="45"/>
      <c r="D66" s="64">
        <v>0</v>
      </c>
      <c r="E66" s="259"/>
      <c r="F66" s="260"/>
      <c r="G66" s="260"/>
      <c r="H66" s="260"/>
      <c r="I66" s="98">
        <f t="shared" si="6"/>
        <v>0</v>
      </c>
    </row>
    <row r="67" spans="1:9" x14ac:dyDescent="0.3">
      <c r="A67" s="152" t="str">
        <f t="shared" si="4"/>
        <v>NO</v>
      </c>
      <c r="C67" s="45"/>
      <c r="D67" s="64">
        <v>0</v>
      </c>
      <c r="E67" s="259"/>
      <c r="F67" s="260"/>
      <c r="G67" s="260"/>
      <c r="H67" s="260"/>
      <c r="I67" s="98">
        <f t="shared" si="6"/>
        <v>0</v>
      </c>
    </row>
    <row r="68" spans="1:9" x14ac:dyDescent="0.3">
      <c r="A68" s="152" t="str">
        <f t="shared" si="4"/>
        <v>NO</v>
      </c>
      <c r="C68" s="45"/>
      <c r="D68" s="64">
        <v>0</v>
      </c>
      <c r="E68" s="259"/>
      <c r="F68" s="260"/>
      <c r="G68" s="260"/>
      <c r="H68" s="260"/>
      <c r="I68" s="98">
        <f t="shared" si="6"/>
        <v>0</v>
      </c>
    </row>
    <row r="69" spans="1:9" x14ac:dyDescent="0.3">
      <c r="A69" s="152" t="str">
        <f t="shared" si="4"/>
        <v>NO</v>
      </c>
      <c r="C69" s="47"/>
      <c r="D69" s="65">
        <v>0</v>
      </c>
      <c r="E69" s="273"/>
      <c r="F69" s="274"/>
      <c r="G69" s="274"/>
      <c r="H69" s="274"/>
      <c r="I69" s="98">
        <f t="shared" si="6"/>
        <v>0</v>
      </c>
    </row>
    <row r="70" spans="1:9" ht="15" thickBot="1" x14ac:dyDescent="0.35">
      <c r="A70" s="152" t="str">
        <f t="shared" si="4"/>
        <v>NO</v>
      </c>
      <c r="C70" s="150"/>
      <c r="D70" s="90">
        <v>0</v>
      </c>
      <c r="E70" s="275"/>
      <c r="F70" s="276"/>
      <c r="G70" s="276"/>
      <c r="H70" s="276"/>
      <c r="I70" s="99">
        <f t="shared" si="6"/>
        <v>0</v>
      </c>
    </row>
    <row r="71" spans="1:9" ht="16.2" thickTop="1" x14ac:dyDescent="0.3">
      <c r="A71" s="152" t="str">
        <f t="shared" si="4"/>
        <v>NO</v>
      </c>
      <c r="C71" s="254" t="s">
        <v>101</v>
      </c>
      <c r="D71" s="255"/>
      <c r="E71" s="255"/>
      <c r="F71" s="255"/>
      <c r="G71" s="255"/>
      <c r="H71" s="256"/>
      <c r="I71" s="107">
        <f>SUM(I61:I70)</f>
        <v>0</v>
      </c>
    </row>
    <row r="72" spans="1:9" ht="16.2" thickBot="1" x14ac:dyDescent="0.35">
      <c r="A72" s="152" t="str">
        <f t="shared" si="4"/>
        <v>NO</v>
      </c>
      <c r="C72" s="257" t="s">
        <v>102</v>
      </c>
      <c r="D72" s="258"/>
      <c r="E72" s="258"/>
      <c r="F72" s="258"/>
      <c r="G72" s="258"/>
      <c r="H72" s="258"/>
      <c r="I72" s="108">
        <f>SUM(I71,I58,I46)</f>
        <v>0</v>
      </c>
    </row>
    <row r="73" spans="1:9" ht="18.600000000000001" thickBot="1" x14ac:dyDescent="0.35">
      <c r="A73" s="152"/>
      <c r="C73" s="232" t="s">
        <v>103</v>
      </c>
      <c r="D73" s="233"/>
      <c r="E73" s="233"/>
      <c r="F73" s="233"/>
      <c r="G73" s="233"/>
      <c r="H73" s="233"/>
      <c r="I73" s="248"/>
    </row>
    <row r="74" spans="1:9" x14ac:dyDescent="0.3">
      <c r="A74" s="152"/>
      <c r="C74" s="279" t="str">
        <f>IF('!!COMPLETE FIRST!!'!F5=KEY!G2,KEY!G39,IF('!!COMPLETE FIRST!!'!F5=KEY!G3,KEY!G41,IF('!!COMPLETE FIRST!!'!F5=KEY!G4,KEY!G40,IF('!!COMPLETE FIRST!!'!F5=KEY!G5,KEY!G42,""))))</f>
        <v/>
      </c>
      <c r="D74" s="280"/>
      <c r="E74" s="280"/>
      <c r="F74" s="280"/>
      <c r="G74" s="280"/>
      <c r="H74" s="280"/>
      <c r="I74" s="281"/>
    </row>
    <row r="75" spans="1:9" x14ac:dyDescent="0.3">
      <c r="A75" s="152"/>
      <c r="C75" s="282"/>
      <c r="D75" s="283"/>
      <c r="E75" s="283"/>
      <c r="F75" s="283"/>
      <c r="G75" s="283"/>
      <c r="H75" s="283"/>
      <c r="I75" s="284"/>
    </row>
    <row r="76" spans="1:9" x14ac:dyDescent="0.3">
      <c r="A76" s="152"/>
      <c r="C76" s="282"/>
      <c r="D76" s="283"/>
      <c r="E76" s="283"/>
      <c r="F76" s="283"/>
      <c r="G76" s="283"/>
      <c r="H76" s="283"/>
      <c r="I76" s="284"/>
    </row>
    <row r="77" spans="1:9" ht="15" thickBot="1" x14ac:dyDescent="0.35">
      <c r="A77" s="152"/>
      <c r="C77" s="285"/>
      <c r="D77" s="286"/>
      <c r="E77" s="286"/>
      <c r="F77" s="286"/>
      <c r="G77" s="286"/>
      <c r="H77" s="286"/>
      <c r="I77" s="287"/>
    </row>
    <row r="78" spans="1:9" ht="15" thickBot="1" x14ac:dyDescent="0.35">
      <c r="A78" s="152" t="str">
        <f>IF(I84&gt;0,"YES","NO")</f>
        <v>NO</v>
      </c>
      <c r="C78" s="42" t="s">
        <v>111</v>
      </c>
      <c r="D78" s="43" t="s">
        <v>46</v>
      </c>
      <c r="E78" s="43" t="s">
        <v>44</v>
      </c>
      <c r="F78" s="43" t="s">
        <v>67</v>
      </c>
      <c r="G78" s="43" t="s">
        <v>68</v>
      </c>
      <c r="H78" s="93" t="s">
        <v>43</v>
      </c>
      <c r="I78" s="109" t="s">
        <v>1</v>
      </c>
    </row>
    <row r="79" spans="1:9" x14ac:dyDescent="0.3">
      <c r="A79" s="152" t="str">
        <f t="shared" ref="A79:A84" si="7">IF(I79&gt;0,"YES","NO")</f>
        <v>NO</v>
      </c>
      <c r="C79" s="1"/>
      <c r="D79" s="2"/>
      <c r="E79" s="22"/>
      <c r="F79" s="25"/>
      <c r="G79" s="62"/>
      <c r="H79" s="27"/>
      <c r="I79" s="96">
        <f>ROUND((IFERROR(((E79/12)*G79)*H79,0)),2)</f>
        <v>0</v>
      </c>
    </row>
    <row r="80" spans="1:9" x14ac:dyDescent="0.3">
      <c r="A80" s="152" t="str">
        <f t="shared" si="7"/>
        <v>NO</v>
      </c>
      <c r="C80" s="1"/>
      <c r="D80" s="2"/>
      <c r="E80" s="22"/>
      <c r="F80" s="72"/>
      <c r="G80" s="71"/>
      <c r="H80" s="27"/>
      <c r="I80" s="96">
        <f>ROUND((IFERROR(((E80/12)*G80)*H80,0)),2)</f>
        <v>0</v>
      </c>
    </row>
    <row r="81" spans="1:9" x14ac:dyDescent="0.3">
      <c r="A81" s="152" t="str">
        <f t="shared" si="7"/>
        <v>NO</v>
      </c>
      <c r="C81" s="1"/>
      <c r="D81" s="2"/>
      <c r="E81" s="22"/>
      <c r="F81" s="72"/>
      <c r="G81" s="71"/>
      <c r="H81" s="27"/>
      <c r="I81" s="96">
        <f>ROUND((IFERROR(((E81/12)*G81)*H81,0)),2)</f>
        <v>0</v>
      </c>
    </row>
    <row r="82" spans="1:9" x14ac:dyDescent="0.3">
      <c r="A82" s="152" t="str">
        <f t="shared" si="7"/>
        <v>NO</v>
      </c>
      <c r="C82" s="1"/>
      <c r="D82" s="2"/>
      <c r="E82" s="22"/>
      <c r="F82" s="72"/>
      <c r="G82" s="71"/>
      <c r="H82" s="27"/>
      <c r="I82" s="96">
        <f>ROUND((IFERROR(((E82/12)*G82)*H82,0)),2)</f>
        <v>0</v>
      </c>
    </row>
    <row r="83" spans="1:9" ht="15" thickBot="1" x14ac:dyDescent="0.35">
      <c r="A83" s="152" t="str">
        <f t="shared" si="7"/>
        <v>NO</v>
      </c>
      <c r="C83" s="164"/>
      <c r="D83" s="165"/>
      <c r="E83" s="166"/>
      <c r="F83" s="168"/>
      <c r="G83" s="169"/>
      <c r="H83" s="167"/>
      <c r="I83" s="96">
        <f>ROUND((IFERROR(((E83/12)*G83)*H83,0)),2)</f>
        <v>0</v>
      </c>
    </row>
    <row r="84" spans="1:9" ht="16.8" thickTop="1" thickBot="1" x14ac:dyDescent="0.35">
      <c r="A84" s="152" t="str">
        <f t="shared" si="7"/>
        <v>NO</v>
      </c>
      <c r="C84" s="251" t="s">
        <v>90</v>
      </c>
      <c r="D84" s="252"/>
      <c r="E84" s="252"/>
      <c r="F84" s="252"/>
      <c r="G84" s="252"/>
      <c r="H84" s="253"/>
      <c r="I84" s="172">
        <f>SUM(I79:I83)</f>
        <v>0</v>
      </c>
    </row>
    <row r="85" spans="1:9" ht="15" thickBot="1" x14ac:dyDescent="0.35">
      <c r="A85" s="152" t="str">
        <f>IF(I91&gt;0,"YES","NO")</f>
        <v>NO</v>
      </c>
      <c r="C85" s="42" t="s">
        <v>111</v>
      </c>
      <c r="D85" s="43" t="s">
        <v>46</v>
      </c>
      <c r="E85" s="43" t="str">
        <f>IF('!!COMPLETE FIRST!!'!$E$11="YES","","100% Annual Fringe Cost")</f>
        <v>100% Annual Fringe Cost</v>
      </c>
      <c r="F85" s="43"/>
      <c r="G85" s="43" t="str">
        <f>IF('!!COMPLETE FIRST!!'!$E$11="YES","Fringe Rate %","")</f>
        <v/>
      </c>
      <c r="H85" s="93"/>
      <c r="I85" s="95" t="s">
        <v>1</v>
      </c>
    </row>
    <row r="86" spans="1:9" x14ac:dyDescent="0.3">
      <c r="A86" s="152" t="str">
        <f t="shared" ref="A86:A91" si="8">IF(I86&gt;0,"YES","NO")</f>
        <v>NO</v>
      </c>
      <c r="C86" s="191" t="str">
        <f t="shared" ref="C86:D90" si="9">IF(C79="","",C79)</f>
        <v/>
      </c>
      <c r="D86" s="192" t="str">
        <f t="shared" si="9"/>
        <v/>
      </c>
      <c r="E86" s="22"/>
      <c r="F86" s="84"/>
      <c r="G86" s="62"/>
      <c r="H86" s="85"/>
      <c r="I86" s="96">
        <f>IFERROR(ROUND(IF('!!COMPLETE FIRST!!'!$E$11="yes",(I79*G86),((E86/12)*G79)*H79),2),0)</f>
        <v>0</v>
      </c>
    </row>
    <row r="87" spans="1:9" x14ac:dyDescent="0.3">
      <c r="A87" s="152" t="str">
        <f t="shared" si="8"/>
        <v>NO</v>
      </c>
      <c r="C87" s="83" t="str">
        <f t="shared" si="9"/>
        <v/>
      </c>
      <c r="D87" s="193" t="str">
        <f t="shared" si="9"/>
        <v/>
      </c>
      <c r="E87" s="22"/>
      <c r="F87" s="84"/>
      <c r="G87" s="62"/>
      <c r="H87" s="85"/>
      <c r="I87" s="96">
        <f>IFERROR(ROUND(IF('!!COMPLETE FIRST!!'!$E$11="yes",(I80*G87),((E87/12)*G80)*H80),2),0)</f>
        <v>0</v>
      </c>
    </row>
    <row r="88" spans="1:9" x14ac:dyDescent="0.3">
      <c r="A88" s="152" t="str">
        <f t="shared" si="8"/>
        <v>NO</v>
      </c>
      <c r="C88" s="83" t="str">
        <f t="shared" si="9"/>
        <v/>
      </c>
      <c r="D88" s="193" t="str">
        <f t="shared" si="9"/>
        <v/>
      </c>
      <c r="E88" s="22"/>
      <c r="F88" s="84"/>
      <c r="G88" s="62"/>
      <c r="H88" s="85"/>
      <c r="I88" s="96">
        <f>IFERROR(ROUND(IF('!!COMPLETE FIRST!!'!$E$11="yes",(I81*G88),((E88/12)*G81)*H81),2),0)</f>
        <v>0</v>
      </c>
    </row>
    <row r="89" spans="1:9" x14ac:dyDescent="0.3">
      <c r="A89" s="152" t="str">
        <f t="shared" si="8"/>
        <v>NO</v>
      </c>
      <c r="C89" s="83" t="str">
        <f t="shared" si="9"/>
        <v/>
      </c>
      <c r="D89" s="193" t="str">
        <f t="shared" si="9"/>
        <v/>
      </c>
      <c r="E89" s="22"/>
      <c r="F89" s="84"/>
      <c r="G89" s="62"/>
      <c r="H89" s="85"/>
      <c r="I89" s="96">
        <f>IFERROR(ROUND(IF('!!COMPLETE FIRST!!'!$E$11="yes",(I82*G89),((E89/12)*G82)*H82),2),0)</f>
        <v>0</v>
      </c>
    </row>
    <row r="90" spans="1:9" ht="15" thickBot="1" x14ac:dyDescent="0.35">
      <c r="A90" s="152" t="str">
        <f t="shared" si="8"/>
        <v>NO</v>
      </c>
      <c r="C90" s="194" t="str">
        <f t="shared" si="9"/>
        <v/>
      </c>
      <c r="D90" s="195" t="str">
        <f t="shared" si="9"/>
        <v/>
      </c>
      <c r="E90" s="166"/>
      <c r="F90" s="170"/>
      <c r="G90" s="200"/>
      <c r="H90" s="171"/>
      <c r="I90" s="96">
        <f>IFERROR(ROUND(IF('!!COMPLETE FIRST!!'!$E$11="yes",(I83*G90),((E90/12)*G83)*H83),2),0)</f>
        <v>0</v>
      </c>
    </row>
    <row r="91" spans="1:9" ht="16.8" thickTop="1" thickBot="1" x14ac:dyDescent="0.35">
      <c r="A91" s="152" t="str">
        <f t="shared" si="8"/>
        <v>NO</v>
      </c>
      <c r="C91" s="251" t="s">
        <v>91</v>
      </c>
      <c r="D91" s="252"/>
      <c r="E91" s="252"/>
      <c r="F91" s="252"/>
      <c r="G91" s="252"/>
      <c r="H91" s="253"/>
      <c r="I91" s="172">
        <f>SUM(I86:I90)</f>
        <v>0</v>
      </c>
    </row>
    <row r="92" spans="1:9" ht="15" thickBot="1" x14ac:dyDescent="0.35">
      <c r="A92" s="152" t="str">
        <f>IF(I104&gt;0,"YES","NO")</f>
        <v>NO</v>
      </c>
      <c r="C92" s="42" t="s">
        <v>62</v>
      </c>
      <c r="D92" s="43" t="s">
        <v>78</v>
      </c>
      <c r="E92" s="277" t="s">
        <v>82</v>
      </c>
      <c r="F92" s="278"/>
      <c r="G92" s="278"/>
      <c r="H92" s="278"/>
      <c r="I92" s="109"/>
    </row>
    <row r="93" spans="1:9" x14ac:dyDescent="0.3">
      <c r="A93" s="152" t="str">
        <f t="shared" ref="A93:A105" si="10">IF(I93&gt;0,"YES","NO")</f>
        <v>NO</v>
      </c>
      <c r="C93" s="1"/>
      <c r="D93" s="74">
        <v>0</v>
      </c>
      <c r="E93" s="290"/>
      <c r="F93" s="291"/>
      <c r="G93" s="291"/>
      <c r="H93" s="291"/>
      <c r="I93" s="96">
        <f>D93</f>
        <v>0</v>
      </c>
    </row>
    <row r="94" spans="1:9" x14ac:dyDescent="0.3">
      <c r="A94" s="152" t="str">
        <f t="shared" si="10"/>
        <v>NO</v>
      </c>
      <c r="C94" s="1"/>
      <c r="D94" s="74">
        <v>0</v>
      </c>
      <c r="E94" s="288"/>
      <c r="F94" s="289"/>
      <c r="G94" s="289"/>
      <c r="H94" s="289"/>
      <c r="I94" s="96">
        <f t="shared" ref="I94:I102" si="11">D94</f>
        <v>0</v>
      </c>
    </row>
    <row r="95" spans="1:9" x14ac:dyDescent="0.3">
      <c r="A95" s="152" t="str">
        <f t="shared" si="10"/>
        <v>NO</v>
      </c>
      <c r="C95" s="1"/>
      <c r="D95" s="74">
        <v>0</v>
      </c>
      <c r="E95" s="288"/>
      <c r="F95" s="289"/>
      <c r="G95" s="289"/>
      <c r="H95" s="289"/>
      <c r="I95" s="96">
        <f t="shared" si="11"/>
        <v>0</v>
      </c>
    </row>
    <row r="96" spans="1:9" x14ac:dyDescent="0.3">
      <c r="A96" s="152" t="str">
        <f t="shared" si="10"/>
        <v>NO</v>
      </c>
      <c r="C96" s="1"/>
      <c r="D96" s="74">
        <v>0</v>
      </c>
      <c r="E96" s="288"/>
      <c r="F96" s="289"/>
      <c r="G96" s="289"/>
      <c r="H96" s="289"/>
      <c r="I96" s="96">
        <f t="shared" si="11"/>
        <v>0</v>
      </c>
    </row>
    <row r="97" spans="1:12" x14ac:dyDescent="0.3">
      <c r="A97" s="152" t="str">
        <f t="shared" si="10"/>
        <v>NO</v>
      </c>
      <c r="C97" s="1"/>
      <c r="D97" s="74">
        <v>0</v>
      </c>
      <c r="E97" s="288"/>
      <c r="F97" s="289"/>
      <c r="G97" s="289"/>
      <c r="H97" s="289"/>
      <c r="I97" s="96">
        <f t="shared" si="11"/>
        <v>0</v>
      </c>
    </row>
    <row r="98" spans="1:12" x14ac:dyDescent="0.3">
      <c r="A98" s="152" t="str">
        <f t="shared" si="10"/>
        <v>NO</v>
      </c>
      <c r="C98" s="1"/>
      <c r="D98" s="74">
        <v>0</v>
      </c>
      <c r="E98" s="288"/>
      <c r="F98" s="289"/>
      <c r="G98" s="289"/>
      <c r="H98" s="289"/>
      <c r="I98" s="96">
        <f t="shared" si="11"/>
        <v>0</v>
      </c>
    </row>
    <row r="99" spans="1:12" x14ac:dyDescent="0.3">
      <c r="A99" s="152" t="str">
        <f t="shared" si="10"/>
        <v>NO</v>
      </c>
      <c r="C99" s="1"/>
      <c r="D99" s="74">
        <v>0</v>
      </c>
      <c r="E99" s="288"/>
      <c r="F99" s="289"/>
      <c r="G99" s="289"/>
      <c r="H99" s="289"/>
      <c r="I99" s="96">
        <f t="shared" si="11"/>
        <v>0</v>
      </c>
    </row>
    <row r="100" spans="1:12" x14ac:dyDescent="0.3">
      <c r="A100" s="152" t="str">
        <f t="shared" si="10"/>
        <v>NO</v>
      </c>
      <c r="C100" s="1"/>
      <c r="D100" s="74">
        <v>0</v>
      </c>
      <c r="E100" s="288"/>
      <c r="F100" s="289"/>
      <c r="G100" s="289"/>
      <c r="H100" s="289"/>
      <c r="I100" s="96">
        <f t="shared" si="11"/>
        <v>0</v>
      </c>
    </row>
    <row r="101" spans="1:12" x14ac:dyDescent="0.3">
      <c r="A101" s="152" t="str">
        <f t="shared" si="10"/>
        <v>NO</v>
      </c>
      <c r="C101" s="46"/>
      <c r="D101" s="75">
        <v>0</v>
      </c>
      <c r="E101" s="288"/>
      <c r="F101" s="289"/>
      <c r="G101" s="289"/>
      <c r="H101" s="289"/>
      <c r="I101" s="96">
        <f t="shared" si="11"/>
        <v>0</v>
      </c>
    </row>
    <row r="102" spans="1:12" ht="15" thickBot="1" x14ac:dyDescent="0.35">
      <c r="A102" s="152" t="str">
        <f t="shared" si="10"/>
        <v>NO</v>
      </c>
      <c r="C102" s="1"/>
      <c r="D102" s="74">
        <v>0</v>
      </c>
      <c r="E102" s="288"/>
      <c r="F102" s="289"/>
      <c r="G102" s="289"/>
      <c r="H102" s="289"/>
      <c r="I102" s="96">
        <f t="shared" si="11"/>
        <v>0</v>
      </c>
    </row>
    <row r="103" spans="1:12" ht="15" thickBot="1" x14ac:dyDescent="0.35">
      <c r="A103" s="152" t="str">
        <f t="shared" si="10"/>
        <v>NO</v>
      </c>
      <c r="C103" s="203" t="s">
        <v>112</v>
      </c>
      <c r="D103" s="204"/>
      <c r="E103" s="245" t="s">
        <v>113</v>
      </c>
      <c r="F103" s="246"/>
      <c r="G103" s="246"/>
      <c r="H103" s="247"/>
      <c r="I103" s="205">
        <f>D103*(I46+I58)</f>
        <v>0</v>
      </c>
    </row>
    <row r="104" spans="1:12" ht="16.8" thickTop="1" thickBot="1" x14ac:dyDescent="0.35">
      <c r="A104" s="152" t="str">
        <f t="shared" si="10"/>
        <v>NO</v>
      </c>
      <c r="C104" s="251" t="s">
        <v>92</v>
      </c>
      <c r="D104" s="252"/>
      <c r="E104" s="252"/>
      <c r="F104" s="252"/>
      <c r="G104" s="252"/>
      <c r="H104" s="253"/>
      <c r="I104" s="172">
        <f>SUM(I93:I103)</f>
        <v>0</v>
      </c>
    </row>
    <row r="105" spans="1:12" ht="15.6" x14ac:dyDescent="0.3">
      <c r="A105" s="152" t="str">
        <f t="shared" si="10"/>
        <v>YES</v>
      </c>
      <c r="C105" s="238" t="str">
        <f>IF('!!COMPLETE FIRST!!'!$F$5=KEY!G3,"Cost Allocation Subtotal","")</f>
        <v/>
      </c>
      <c r="D105" s="239"/>
      <c r="E105" s="239"/>
      <c r="F105" s="239"/>
      <c r="G105" s="239"/>
      <c r="H105" s="240"/>
      <c r="I105" s="110" t="str">
        <f>IF('!!COMPLETE FIRST!!'!F5=KEY!G3,SUM(I84,I91,I104),IF('!!COMPLETE FIRST!!'!F5=KEY!G6,SUM(I84,I91,I104),""))</f>
        <v/>
      </c>
    </row>
    <row r="106" spans="1:12" ht="15.6" x14ac:dyDescent="0.3">
      <c r="A106" s="152"/>
      <c r="C106" s="265" t="str">
        <f>IF('!!COMPLETE FIRST!!'!$F$5=KEY!G2,"Negotiated Indirect Cost Rate","")</f>
        <v/>
      </c>
      <c r="D106" s="266"/>
      <c r="E106" s="266"/>
      <c r="F106" s="266"/>
      <c r="G106" s="266"/>
      <c r="H106" s="269"/>
      <c r="I106" s="111" t="str">
        <f>IF('!!COMPLETE FIRST!!'!F5=KEY!G2,IF('!!COMPLETE FIRST!!'!$E$7&gt;=0.1,($I$72-$I$71)*0.1,($I$72-$I$71)*'!!COMPLETE FIRST!!'!$E$7),"")</f>
        <v/>
      </c>
    </row>
    <row r="107" spans="1:12" ht="15.6" x14ac:dyDescent="0.3">
      <c r="A107" s="152"/>
      <c r="C107" s="265" t="str">
        <f>IF('!!COMPLETE FIRST!!'!F5=KEY!G4,"10% De Minimis Rate","")</f>
        <v/>
      </c>
      <c r="D107" s="266"/>
      <c r="E107" s="266"/>
      <c r="F107" s="266"/>
      <c r="G107" s="266"/>
      <c r="H107" s="269"/>
      <c r="I107" s="111" t="str">
        <f>IF('!!COMPLETE FIRST!!'!$F$5=KEY!$G$4,(SUM(I72-I71)*0.1),"")</f>
        <v/>
      </c>
      <c r="L107" s="124"/>
    </row>
    <row r="108" spans="1:12" ht="16.2" thickBot="1" x14ac:dyDescent="0.35">
      <c r="A108" s="152"/>
      <c r="C108" s="265" t="s">
        <v>65</v>
      </c>
      <c r="D108" s="266"/>
      <c r="E108" s="266"/>
      <c r="F108" s="266"/>
      <c r="G108" s="266"/>
      <c r="H108" s="266"/>
      <c r="I108" s="103">
        <f>SUM(I105:I107)</f>
        <v>0</v>
      </c>
    </row>
    <row r="109" spans="1:12" ht="18.600000000000001" thickBot="1" x14ac:dyDescent="0.35">
      <c r="A109" s="152"/>
      <c r="C109" s="267" t="s">
        <v>66</v>
      </c>
      <c r="D109" s="268"/>
      <c r="E109" s="268"/>
      <c r="F109" s="268"/>
      <c r="G109" s="268"/>
      <c r="H109" s="268"/>
      <c r="I109" s="112">
        <f>I108+I72</f>
        <v>0</v>
      </c>
    </row>
    <row r="110" spans="1:12" ht="15" thickBot="1" x14ac:dyDescent="0.35">
      <c r="A110" s="152"/>
      <c r="C110" s="133"/>
      <c r="D110" s="133"/>
      <c r="E110" s="133"/>
      <c r="F110" s="133"/>
      <c r="G110" s="133"/>
      <c r="H110" s="113"/>
      <c r="I110" s="146"/>
    </row>
    <row r="111" spans="1:12" ht="15" thickBot="1" x14ac:dyDescent="0.35">
      <c r="A111" s="152"/>
      <c r="C111" s="134"/>
      <c r="D111" s="135"/>
      <c r="E111" s="134"/>
      <c r="F111" s="136"/>
      <c r="G111" s="137"/>
      <c r="H111" s="138" t="s">
        <v>83</v>
      </c>
      <c r="I111" s="131">
        <f>IFERROR(I108/I72,0)</f>
        <v>0</v>
      </c>
    </row>
    <row r="112" spans="1:12" x14ac:dyDescent="0.3">
      <c r="A112" s="152"/>
      <c r="C112" s="114"/>
      <c r="D112" s="114"/>
      <c r="E112" s="114"/>
      <c r="F112" s="114"/>
      <c r="G112" s="114"/>
      <c r="H112" s="114"/>
      <c r="I112" s="114"/>
      <c r="J112" s="114"/>
    </row>
    <row r="113" spans="1:15" x14ac:dyDescent="0.3">
      <c r="A113" s="152"/>
      <c r="C113" s="123"/>
      <c r="D113" s="270" t="s">
        <v>15</v>
      </c>
      <c r="E113" s="271"/>
      <c r="F113" s="271"/>
      <c r="G113" s="271"/>
      <c r="H113" s="272"/>
      <c r="I113" s="139"/>
      <c r="J113" s="114"/>
    </row>
    <row r="114" spans="1:15" x14ac:dyDescent="0.3">
      <c r="A114" s="152"/>
      <c r="C114" s="123"/>
      <c r="D114" s="270" t="s">
        <v>13</v>
      </c>
      <c r="E114" s="271"/>
      <c r="F114" s="271"/>
      <c r="G114" s="271"/>
      <c r="H114" s="272"/>
      <c r="I114" s="139"/>
      <c r="J114" s="114"/>
    </row>
    <row r="115" spans="1:15" x14ac:dyDescent="0.3">
      <c r="A115" s="152"/>
      <c r="C115" s="123"/>
      <c r="D115" s="270" t="s">
        <v>14</v>
      </c>
      <c r="E115" s="271"/>
      <c r="F115" s="271"/>
      <c r="G115" s="271"/>
      <c r="H115" s="272"/>
      <c r="I115" s="139"/>
      <c r="J115" s="114"/>
    </row>
    <row r="116" spans="1:15" x14ac:dyDescent="0.3">
      <c r="A116" s="152"/>
    </row>
    <row r="117" spans="1:15" ht="15" thickBot="1" x14ac:dyDescent="0.35">
      <c r="A117" s="152"/>
    </row>
    <row r="118" spans="1:15" ht="18.600000000000001" thickBot="1" x14ac:dyDescent="0.35">
      <c r="A118" s="152" t="str">
        <f>A119</f>
        <v>NO</v>
      </c>
      <c r="C118" s="144" t="s">
        <v>84</v>
      </c>
      <c r="D118" s="232" t="s">
        <v>85</v>
      </c>
      <c r="E118" s="233"/>
      <c r="F118" s="233"/>
      <c r="G118" s="233"/>
      <c r="H118" s="233"/>
      <c r="I118" s="143"/>
    </row>
    <row r="119" spans="1:15" x14ac:dyDescent="0.3">
      <c r="A119" s="152" t="str">
        <f>IF(C119=0,"NO","YES")</f>
        <v>NO</v>
      </c>
      <c r="C119" s="73"/>
      <c r="D119" s="234"/>
      <c r="E119" s="235"/>
      <c r="F119" s="235"/>
      <c r="G119" s="235"/>
      <c r="H119" s="236"/>
      <c r="I119" s="115"/>
    </row>
    <row r="120" spans="1:15" x14ac:dyDescent="0.3">
      <c r="A120" s="152" t="str">
        <f>A119</f>
        <v>NO</v>
      </c>
      <c r="C120" s="116"/>
      <c r="D120" s="226"/>
      <c r="E120" s="227"/>
      <c r="F120" s="227"/>
      <c r="G120" s="227"/>
      <c r="H120" s="228"/>
      <c r="I120" s="115"/>
      <c r="O120" s="145"/>
    </row>
    <row r="121" spans="1:15" x14ac:dyDescent="0.3">
      <c r="A121" s="152" t="str">
        <f t="shared" ref="A121:A184" si="12">A120</f>
        <v>NO</v>
      </c>
      <c r="C121" s="116"/>
      <c r="D121" s="229"/>
      <c r="E121" s="230"/>
      <c r="F121" s="230"/>
      <c r="G121" s="230"/>
      <c r="H121" s="231"/>
      <c r="I121" s="115"/>
    </row>
    <row r="122" spans="1:15" x14ac:dyDescent="0.3">
      <c r="A122" s="152" t="str">
        <f t="shared" si="12"/>
        <v>NO</v>
      </c>
      <c r="C122" s="117"/>
      <c r="D122" s="118"/>
      <c r="E122" s="118"/>
      <c r="F122" s="118"/>
      <c r="G122" s="118"/>
      <c r="H122" s="118"/>
      <c r="I122" s="119"/>
    </row>
    <row r="123" spans="1:15" x14ac:dyDescent="0.3">
      <c r="A123" s="152" t="str">
        <f>IF(C123=0,"NO","YES")</f>
        <v>NO</v>
      </c>
      <c r="C123" s="73"/>
      <c r="D123" s="223"/>
      <c r="E123" s="224"/>
      <c r="F123" s="224"/>
      <c r="G123" s="224"/>
      <c r="H123" s="225"/>
      <c r="I123" s="115"/>
    </row>
    <row r="124" spans="1:15" x14ac:dyDescent="0.3">
      <c r="A124" s="152" t="str">
        <f t="shared" si="12"/>
        <v>NO</v>
      </c>
      <c r="C124" s="116"/>
      <c r="D124" s="226"/>
      <c r="E124" s="227"/>
      <c r="F124" s="227"/>
      <c r="G124" s="227"/>
      <c r="H124" s="228"/>
      <c r="I124" s="115"/>
    </row>
    <row r="125" spans="1:15" x14ac:dyDescent="0.3">
      <c r="A125" s="152" t="str">
        <f t="shared" si="12"/>
        <v>NO</v>
      </c>
      <c r="C125" s="116"/>
      <c r="D125" s="229"/>
      <c r="E125" s="230"/>
      <c r="F125" s="230"/>
      <c r="G125" s="230"/>
      <c r="H125" s="231"/>
      <c r="I125" s="115"/>
    </row>
    <row r="126" spans="1:15" x14ac:dyDescent="0.3">
      <c r="A126" s="152" t="str">
        <f t="shared" si="12"/>
        <v>NO</v>
      </c>
      <c r="C126" s="117"/>
      <c r="D126" s="118"/>
      <c r="E126" s="118"/>
      <c r="F126" s="118"/>
      <c r="G126" s="118"/>
      <c r="H126" s="118"/>
      <c r="I126" s="119"/>
    </row>
    <row r="127" spans="1:15" x14ac:dyDescent="0.3">
      <c r="A127" s="152" t="str">
        <f>IF(C127=0,"NO","YES")</f>
        <v>NO</v>
      </c>
      <c r="C127" s="73"/>
      <c r="D127" s="223"/>
      <c r="E127" s="224"/>
      <c r="F127" s="224"/>
      <c r="G127" s="224"/>
      <c r="H127" s="225"/>
      <c r="I127" s="115"/>
    </row>
    <row r="128" spans="1:15" x14ac:dyDescent="0.3">
      <c r="A128" s="152" t="str">
        <f t="shared" si="12"/>
        <v>NO</v>
      </c>
      <c r="C128" s="116"/>
      <c r="D128" s="226"/>
      <c r="E128" s="227"/>
      <c r="F128" s="227"/>
      <c r="G128" s="227"/>
      <c r="H128" s="228"/>
      <c r="I128" s="115"/>
    </row>
    <row r="129" spans="1:9" x14ac:dyDescent="0.3">
      <c r="A129" s="152" t="str">
        <f t="shared" si="12"/>
        <v>NO</v>
      </c>
      <c r="C129" s="116"/>
      <c r="D129" s="229"/>
      <c r="E129" s="230"/>
      <c r="F129" s="230"/>
      <c r="G129" s="230"/>
      <c r="H129" s="231"/>
      <c r="I129" s="115"/>
    </row>
    <row r="130" spans="1:9" x14ac:dyDescent="0.3">
      <c r="A130" s="152" t="str">
        <f t="shared" si="12"/>
        <v>NO</v>
      </c>
      <c r="C130" s="117"/>
      <c r="D130" s="118"/>
      <c r="E130" s="118"/>
      <c r="F130" s="118"/>
      <c r="G130" s="118"/>
      <c r="H130" s="118"/>
      <c r="I130" s="119"/>
    </row>
    <row r="131" spans="1:9" x14ac:dyDescent="0.3">
      <c r="A131" s="152" t="str">
        <f>IF(C131=0,"NO","YES")</f>
        <v>NO</v>
      </c>
      <c r="C131" s="73"/>
      <c r="D131" s="223"/>
      <c r="E131" s="224"/>
      <c r="F131" s="224"/>
      <c r="G131" s="224"/>
      <c r="H131" s="225"/>
      <c r="I131" s="115"/>
    </row>
    <row r="132" spans="1:9" x14ac:dyDescent="0.3">
      <c r="A132" s="152" t="str">
        <f t="shared" si="12"/>
        <v>NO</v>
      </c>
      <c r="C132" s="116"/>
      <c r="D132" s="226"/>
      <c r="E132" s="227"/>
      <c r="F132" s="227"/>
      <c r="G132" s="227"/>
      <c r="H132" s="228"/>
      <c r="I132" s="115"/>
    </row>
    <row r="133" spans="1:9" x14ac:dyDescent="0.3">
      <c r="A133" s="152" t="str">
        <f t="shared" si="12"/>
        <v>NO</v>
      </c>
      <c r="C133" s="116"/>
      <c r="D133" s="229"/>
      <c r="E133" s="230"/>
      <c r="F133" s="230"/>
      <c r="G133" s="230"/>
      <c r="H133" s="231"/>
      <c r="I133" s="115"/>
    </row>
    <row r="134" spans="1:9" x14ac:dyDescent="0.3">
      <c r="A134" s="152" t="str">
        <f t="shared" si="12"/>
        <v>NO</v>
      </c>
      <c r="C134" s="117"/>
      <c r="D134" s="118"/>
      <c r="E134" s="118"/>
      <c r="F134" s="118"/>
      <c r="G134" s="118"/>
      <c r="H134" s="118"/>
      <c r="I134" s="119"/>
    </row>
    <row r="135" spans="1:9" x14ac:dyDescent="0.3">
      <c r="A135" s="152" t="str">
        <f>IF(C135=0,"NO","YES")</f>
        <v>NO</v>
      </c>
      <c r="C135" s="73"/>
      <c r="D135" s="223"/>
      <c r="E135" s="224"/>
      <c r="F135" s="224"/>
      <c r="G135" s="224"/>
      <c r="H135" s="225"/>
      <c r="I135" s="115"/>
    </row>
    <row r="136" spans="1:9" x14ac:dyDescent="0.3">
      <c r="A136" s="152" t="str">
        <f t="shared" si="12"/>
        <v>NO</v>
      </c>
      <c r="C136" s="116"/>
      <c r="D136" s="226"/>
      <c r="E136" s="227"/>
      <c r="F136" s="227"/>
      <c r="G136" s="227"/>
      <c r="H136" s="228"/>
      <c r="I136" s="115"/>
    </row>
    <row r="137" spans="1:9" x14ac:dyDescent="0.3">
      <c r="A137" s="152" t="str">
        <f t="shared" si="12"/>
        <v>NO</v>
      </c>
      <c r="C137" s="116"/>
      <c r="D137" s="229"/>
      <c r="E137" s="230"/>
      <c r="F137" s="230"/>
      <c r="G137" s="230"/>
      <c r="H137" s="231"/>
      <c r="I137" s="115"/>
    </row>
    <row r="138" spans="1:9" x14ac:dyDescent="0.3">
      <c r="A138" s="152" t="str">
        <f t="shared" si="12"/>
        <v>NO</v>
      </c>
      <c r="C138" s="117"/>
      <c r="D138" s="118"/>
      <c r="E138" s="118"/>
      <c r="F138" s="118"/>
      <c r="G138" s="118"/>
      <c r="H138" s="118"/>
      <c r="I138" s="119"/>
    </row>
    <row r="139" spans="1:9" x14ac:dyDescent="0.3">
      <c r="A139" s="152" t="str">
        <f>IF(C139=0,"NO","YES")</f>
        <v>NO</v>
      </c>
      <c r="C139" s="73"/>
      <c r="D139" s="223"/>
      <c r="E139" s="224"/>
      <c r="F139" s="224"/>
      <c r="G139" s="224"/>
      <c r="H139" s="225"/>
      <c r="I139" s="115"/>
    </row>
    <row r="140" spans="1:9" x14ac:dyDescent="0.3">
      <c r="A140" s="152" t="str">
        <f t="shared" si="12"/>
        <v>NO</v>
      </c>
      <c r="C140" s="116"/>
      <c r="D140" s="226"/>
      <c r="E140" s="227"/>
      <c r="F140" s="227"/>
      <c r="G140" s="227"/>
      <c r="H140" s="228"/>
      <c r="I140" s="115"/>
    </row>
    <row r="141" spans="1:9" x14ac:dyDescent="0.3">
      <c r="A141" s="152" t="str">
        <f t="shared" si="12"/>
        <v>NO</v>
      </c>
      <c r="C141" s="116"/>
      <c r="D141" s="229"/>
      <c r="E141" s="230"/>
      <c r="F141" s="230"/>
      <c r="G141" s="230"/>
      <c r="H141" s="231"/>
      <c r="I141" s="115"/>
    </row>
    <row r="142" spans="1:9" x14ac:dyDescent="0.3">
      <c r="A142" s="152" t="str">
        <f t="shared" si="12"/>
        <v>NO</v>
      </c>
      <c r="C142" s="117"/>
      <c r="D142" s="118"/>
      <c r="E142" s="118"/>
      <c r="F142" s="118"/>
      <c r="G142" s="118"/>
      <c r="H142" s="118"/>
      <c r="I142" s="119"/>
    </row>
    <row r="143" spans="1:9" x14ac:dyDescent="0.3">
      <c r="A143" s="152" t="str">
        <f>IF(C143=0,"NO","YES")</f>
        <v>NO</v>
      </c>
      <c r="C143" s="73"/>
      <c r="D143" s="223"/>
      <c r="E143" s="224"/>
      <c r="F143" s="224"/>
      <c r="G143" s="224"/>
      <c r="H143" s="225"/>
      <c r="I143" s="115"/>
    </row>
    <row r="144" spans="1:9" x14ac:dyDescent="0.3">
      <c r="A144" s="152" t="str">
        <f t="shared" si="12"/>
        <v>NO</v>
      </c>
      <c r="C144" s="116"/>
      <c r="D144" s="226"/>
      <c r="E144" s="227"/>
      <c r="F144" s="227"/>
      <c r="G144" s="227"/>
      <c r="H144" s="228"/>
      <c r="I144" s="115"/>
    </row>
    <row r="145" spans="1:9" x14ac:dyDescent="0.3">
      <c r="A145" s="152" t="str">
        <f t="shared" si="12"/>
        <v>NO</v>
      </c>
      <c r="C145" s="116"/>
      <c r="D145" s="229"/>
      <c r="E145" s="230"/>
      <c r="F145" s="230"/>
      <c r="G145" s="230"/>
      <c r="H145" s="231"/>
      <c r="I145" s="115"/>
    </row>
    <row r="146" spans="1:9" x14ac:dyDescent="0.3">
      <c r="A146" s="152" t="str">
        <f t="shared" si="12"/>
        <v>NO</v>
      </c>
      <c r="C146" s="117"/>
      <c r="D146" s="118"/>
      <c r="E146" s="118"/>
      <c r="F146" s="118"/>
      <c r="G146" s="118"/>
      <c r="H146" s="118"/>
      <c r="I146" s="119"/>
    </row>
    <row r="147" spans="1:9" x14ac:dyDescent="0.3">
      <c r="A147" s="152" t="str">
        <f>IF(C147=0,"NO","YES")</f>
        <v>NO</v>
      </c>
      <c r="C147" s="73"/>
      <c r="D147" s="223"/>
      <c r="E147" s="224"/>
      <c r="F147" s="224"/>
      <c r="G147" s="224"/>
      <c r="H147" s="225"/>
      <c r="I147" s="115"/>
    </row>
    <row r="148" spans="1:9" x14ac:dyDescent="0.3">
      <c r="A148" s="152" t="str">
        <f t="shared" si="12"/>
        <v>NO</v>
      </c>
      <c r="C148" s="116"/>
      <c r="D148" s="226"/>
      <c r="E148" s="227"/>
      <c r="F148" s="227"/>
      <c r="G148" s="227"/>
      <c r="H148" s="228"/>
      <c r="I148" s="115"/>
    </row>
    <row r="149" spans="1:9" x14ac:dyDescent="0.3">
      <c r="A149" s="152" t="str">
        <f t="shared" si="12"/>
        <v>NO</v>
      </c>
      <c r="C149" s="116"/>
      <c r="D149" s="229"/>
      <c r="E149" s="230"/>
      <c r="F149" s="230"/>
      <c r="G149" s="230"/>
      <c r="H149" s="231"/>
      <c r="I149" s="115"/>
    </row>
    <row r="150" spans="1:9" x14ac:dyDescent="0.3">
      <c r="A150" s="152" t="str">
        <f t="shared" si="12"/>
        <v>NO</v>
      </c>
      <c r="C150" s="117"/>
      <c r="D150" s="118"/>
      <c r="E150" s="118"/>
      <c r="F150" s="118"/>
      <c r="G150" s="118"/>
      <c r="H150" s="118"/>
      <c r="I150" s="119"/>
    </row>
    <row r="151" spans="1:9" x14ac:dyDescent="0.3">
      <c r="A151" s="152" t="str">
        <f>IF(C151=0,"NO","YES")</f>
        <v>NO</v>
      </c>
      <c r="C151" s="73"/>
      <c r="D151" s="223"/>
      <c r="E151" s="224"/>
      <c r="F151" s="224"/>
      <c r="G151" s="224"/>
      <c r="H151" s="225"/>
      <c r="I151" s="115"/>
    </row>
    <row r="152" spans="1:9" x14ac:dyDescent="0.3">
      <c r="A152" s="152" t="str">
        <f t="shared" si="12"/>
        <v>NO</v>
      </c>
      <c r="C152" s="116"/>
      <c r="D152" s="226"/>
      <c r="E152" s="227"/>
      <c r="F152" s="227"/>
      <c r="G152" s="227"/>
      <c r="H152" s="228"/>
      <c r="I152" s="115"/>
    </row>
    <row r="153" spans="1:9" x14ac:dyDescent="0.3">
      <c r="A153" s="152" t="str">
        <f t="shared" si="12"/>
        <v>NO</v>
      </c>
      <c r="C153" s="116"/>
      <c r="D153" s="229"/>
      <c r="E153" s="230"/>
      <c r="F153" s="230"/>
      <c r="G153" s="230"/>
      <c r="H153" s="231"/>
      <c r="I153" s="115"/>
    </row>
    <row r="154" spans="1:9" x14ac:dyDescent="0.3">
      <c r="A154" s="152" t="str">
        <f t="shared" si="12"/>
        <v>NO</v>
      </c>
      <c r="C154" s="117"/>
      <c r="D154" s="118"/>
      <c r="E154" s="118"/>
      <c r="F154" s="118"/>
      <c r="G154" s="118"/>
      <c r="H154" s="118"/>
      <c r="I154" s="119"/>
    </row>
    <row r="155" spans="1:9" x14ac:dyDescent="0.3">
      <c r="A155" s="152" t="str">
        <f>IF(C155=0,"NO","YES")</f>
        <v>NO</v>
      </c>
      <c r="C155" s="73"/>
      <c r="D155" s="223"/>
      <c r="E155" s="224"/>
      <c r="F155" s="224"/>
      <c r="G155" s="224"/>
      <c r="H155" s="225"/>
      <c r="I155" s="115"/>
    </row>
    <row r="156" spans="1:9" x14ac:dyDescent="0.3">
      <c r="A156" s="152" t="str">
        <f t="shared" si="12"/>
        <v>NO</v>
      </c>
      <c r="C156" s="116"/>
      <c r="D156" s="226"/>
      <c r="E156" s="227"/>
      <c r="F156" s="227"/>
      <c r="G156" s="227"/>
      <c r="H156" s="228"/>
      <c r="I156" s="115"/>
    </row>
    <row r="157" spans="1:9" x14ac:dyDescent="0.3">
      <c r="A157" s="152" t="str">
        <f t="shared" si="12"/>
        <v>NO</v>
      </c>
      <c r="C157" s="116"/>
      <c r="D157" s="229"/>
      <c r="E157" s="230"/>
      <c r="F157" s="230"/>
      <c r="G157" s="230"/>
      <c r="H157" s="231"/>
      <c r="I157" s="115"/>
    </row>
    <row r="158" spans="1:9" x14ac:dyDescent="0.3">
      <c r="A158" s="152" t="str">
        <f t="shared" si="12"/>
        <v>NO</v>
      </c>
      <c r="C158" s="117"/>
      <c r="D158" s="118"/>
      <c r="E158" s="118"/>
      <c r="F158" s="118"/>
      <c r="G158" s="118"/>
      <c r="H158" s="118"/>
      <c r="I158" s="119"/>
    </row>
    <row r="159" spans="1:9" x14ac:dyDescent="0.3">
      <c r="A159" s="152" t="str">
        <f>IF(C159=0,"NO","YES")</f>
        <v>NO</v>
      </c>
      <c r="C159" s="73"/>
      <c r="D159" s="226"/>
      <c r="E159" s="227"/>
      <c r="F159" s="227"/>
      <c r="G159" s="227"/>
      <c r="H159" s="228"/>
      <c r="I159" s="115"/>
    </row>
    <row r="160" spans="1:9" x14ac:dyDescent="0.3">
      <c r="A160" s="152" t="str">
        <f t="shared" si="12"/>
        <v>NO</v>
      </c>
      <c r="C160" s="116"/>
      <c r="D160" s="226"/>
      <c r="E160" s="227"/>
      <c r="F160" s="227"/>
      <c r="G160" s="227"/>
      <c r="H160" s="228"/>
      <c r="I160" s="115"/>
    </row>
    <row r="161" spans="1:9" x14ac:dyDescent="0.3">
      <c r="A161" s="152" t="str">
        <f t="shared" si="12"/>
        <v>NO</v>
      </c>
      <c r="C161" s="116"/>
      <c r="D161" s="229"/>
      <c r="E161" s="230"/>
      <c r="F161" s="230"/>
      <c r="G161" s="230"/>
      <c r="H161" s="231"/>
      <c r="I161" s="115"/>
    </row>
    <row r="162" spans="1:9" x14ac:dyDescent="0.3">
      <c r="A162" s="152" t="str">
        <f t="shared" si="12"/>
        <v>NO</v>
      </c>
      <c r="C162" s="117"/>
      <c r="D162" s="118"/>
      <c r="E162" s="118"/>
      <c r="F162" s="118"/>
      <c r="G162" s="118"/>
      <c r="H162" s="118"/>
      <c r="I162" s="119"/>
    </row>
    <row r="163" spans="1:9" x14ac:dyDescent="0.3">
      <c r="A163" s="152" t="str">
        <f>IF(C163=0,"NO","YES")</f>
        <v>NO</v>
      </c>
      <c r="C163" s="73"/>
      <c r="D163" s="223"/>
      <c r="E163" s="224"/>
      <c r="F163" s="224"/>
      <c r="G163" s="224"/>
      <c r="H163" s="225"/>
      <c r="I163" s="115"/>
    </row>
    <row r="164" spans="1:9" x14ac:dyDescent="0.3">
      <c r="A164" s="152" t="str">
        <f t="shared" si="12"/>
        <v>NO</v>
      </c>
      <c r="C164" s="116"/>
      <c r="D164" s="226"/>
      <c r="E164" s="227"/>
      <c r="F164" s="227"/>
      <c r="G164" s="227"/>
      <c r="H164" s="228"/>
      <c r="I164" s="115"/>
    </row>
    <row r="165" spans="1:9" x14ac:dyDescent="0.3">
      <c r="A165" s="152" t="str">
        <f t="shared" si="12"/>
        <v>NO</v>
      </c>
      <c r="C165" s="116"/>
      <c r="D165" s="229"/>
      <c r="E165" s="230"/>
      <c r="F165" s="230"/>
      <c r="G165" s="230"/>
      <c r="H165" s="231"/>
      <c r="I165" s="115"/>
    </row>
    <row r="166" spans="1:9" x14ac:dyDescent="0.3">
      <c r="A166" s="152" t="str">
        <f t="shared" si="12"/>
        <v>NO</v>
      </c>
      <c r="C166" s="117"/>
      <c r="D166" s="118"/>
      <c r="E166" s="118"/>
      <c r="F166" s="118"/>
      <c r="G166" s="118"/>
      <c r="H166" s="118"/>
      <c r="I166" s="119"/>
    </row>
    <row r="167" spans="1:9" x14ac:dyDescent="0.3">
      <c r="A167" s="152" t="str">
        <f>IF(C167=0,"NO","YES")</f>
        <v>NO</v>
      </c>
      <c r="C167" s="73"/>
      <c r="D167" s="223"/>
      <c r="E167" s="224"/>
      <c r="F167" s="224"/>
      <c r="G167" s="224"/>
      <c r="H167" s="225"/>
      <c r="I167" s="115"/>
    </row>
    <row r="168" spans="1:9" x14ac:dyDescent="0.3">
      <c r="A168" s="152" t="str">
        <f t="shared" si="12"/>
        <v>NO</v>
      </c>
      <c r="C168" s="116"/>
      <c r="D168" s="226"/>
      <c r="E168" s="227"/>
      <c r="F168" s="227"/>
      <c r="G168" s="227"/>
      <c r="H168" s="228"/>
      <c r="I168" s="115"/>
    </row>
    <row r="169" spans="1:9" x14ac:dyDescent="0.3">
      <c r="A169" s="152" t="str">
        <f t="shared" si="12"/>
        <v>NO</v>
      </c>
      <c r="C169" s="116"/>
      <c r="D169" s="229"/>
      <c r="E169" s="230"/>
      <c r="F169" s="230"/>
      <c r="G169" s="230"/>
      <c r="H169" s="231"/>
      <c r="I169" s="115"/>
    </row>
    <row r="170" spans="1:9" x14ac:dyDescent="0.3">
      <c r="A170" s="152" t="str">
        <f t="shared" si="12"/>
        <v>NO</v>
      </c>
      <c r="C170" s="117"/>
      <c r="D170" s="118"/>
      <c r="E170" s="118"/>
      <c r="F170" s="118"/>
      <c r="G170" s="118"/>
      <c r="H170" s="118"/>
      <c r="I170" s="119"/>
    </row>
    <row r="171" spans="1:9" x14ac:dyDescent="0.3">
      <c r="A171" s="152" t="str">
        <f>IF(C171=0,"NO","YES")</f>
        <v>NO</v>
      </c>
      <c r="C171" s="73"/>
      <c r="D171" s="223"/>
      <c r="E171" s="224"/>
      <c r="F171" s="224"/>
      <c r="G171" s="224"/>
      <c r="H171" s="225"/>
      <c r="I171" s="115"/>
    </row>
    <row r="172" spans="1:9" x14ac:dyDescent="0.3">
      <c r="A172" s="152" t="str">
        <f t="shared" si="12"/>
        <v>NO</v>
      </c>
      <c r="C172" s="116"/>
      <c r="D172" s="226"/>
      <c r="E172" s="227"/>
      <c r="F172" s="227"/>
      <c r="G172" s="227"/>
      <c r="H172" s="228"/>
      <c r="I172" s="115"/>
    </row>
    <row r="173" spans="1:9" x14ac:dyDescent="0.3">
      <c r="A173" s="152" t="str">
        <f t="shared" si="12"/>
        <v>NO</v>
      </c>
      <c r="C173" s="116"/>
      <c r="D173" s="229"/>
      <c r="E173" s="230"/>
      <c r="F173" s="230"/>
      <c r="G173" s="230"/>
      <c r="H173" s="231"/>
      <c r="I173" s="115"/>
    </row>
    <row r="174" spans="1:9" x14ac:dyDescent="0.3">
      <c r="A174" s="152" t="str">
        <f t="shared" si="12"/>
        <v>NO</v>
      </c>
      <c r="C174" s="117"/>
      <c r="D174" s="118"/>
      <c r="E174" s="118"/>
      <c r="F174" s="118"/>
      <c r="G174" s="118"/>
      <c r="H174" s="118"/>
      <c r="I174" s="119"/>
    </row>
    <row r="175" spans="1:9" x14ac:dyDescent="0.3">
      <c r="A175" s="152" t="str">
        <f>IF(C175=0,"NO","YES")</f>
        <v>NO</v>
      </c>
      <c r="C175" s="73"/>
      <c r="D175" s="223"/>
      <c r="E175" s="224"/>
      <c r="F175" s="224"/>
      <c r="G175" s="224"/>
      <c r="H175" s="225"/>
      <c r="I175" s="115"/>
    </row>
    <row r="176" spans="1:9" x14ac:dyDescent="0.3">
      <c r="A176" s="152" t="str">
        <f t="shared" si="12"/>
        <v>NO</v>
      </c>
      <c r="C176" s="116"/>
      <c r="D176" s="226"/>
      <c r="E176" s="227"/>
      <c r="F176" s="227"/>
      <c r="G176" s="227"/>
      <c r="H176" s="228"/>
      <c r="I176" s="115"/>
    </row>
    <row r="177" spans="1:9" x14ac:dyDescent="0.3">
      <c r="A177" s="152" t="str">
        <f t="shared" si="12"/>
        <v>NO</v>
      </c>
      <c r="C177" s="116"/>
      <c r="D177" s="229"/>
      <c r="E177" s="230"/>
      <c r="F177" s="230"/>
      <c r="G177" s="230"/>
      <c r="H177" s="231"/>
      <c r="I177" s="115"/>
    </row>
    <row r="178" spans="1:9" x14ac:dyDescent="0.3">
      <c r="A178" s="152" t="str">
        <f t="shared" si="12"/>
        <v>NO</v>
      </c>
      <c r="C178" s="117"/>
      <c r="D178" s="118"/>
      <c r="E178" s="118"/>
      <c r="F178" s="118"/>
      <c r="G178" s="118"/>
      <c r="H178" s="118"/>
      <c r="I178" s="119"/>
    </row>
    <row r="179" spans="1:9" x14ac:dyDescent="0.3">
      <c r="A179" s="152" t="str">
        <f>IF(C179=0,"NO","YES")</f>
        <v>NO</v>
      </c>
      <c r="C179" s="73"/>
      <c r="D179" s="223"/>
      <c r="E179" s="224"/>
      <c r="F179" s="224"/>
      <c r="G179" s="224"/>
      <c r="H179" s="225"/>
      <c r="I179" s="115"/>
    </row>
    <row r="180" spans="1:9" x14ac:dyDescent="0.3">
      <c r="A180" s="152" t="str">
        <f t="shared" si="12"/>
        <v>NO</v>
      </c>
      <c r="C180" s="116"/>
      <c r="D180" s="226"/>
      <c r="E180" s="227"/>
      <c r="F180" s="227"/>
      <c r="G180" s="227"/>
      <c r="H180" s="228"/>
      <c r="I180" s="115"/>
    </row>
    <row r="181" spans="1:9" x14ac:dyDescent="0.3">
      <c r="A181" s="152" t="str">
        <f t="shared" si="12"/>
        <v>NO</v>
      </c>
      <c r="C181" s="116"/>
      <c r="D181" s="229"/>
      <c r="E181" s="230"/>
      <c r="F181" s="230"/>
      <c r="G181" s="230"/>
      <c r="H181" s="231"/>
      <c r="I181" s="115"/>
    </row>
    <row r="182" spans="1:9" x14ac:dyDescent="0.3">
      <c r="A182" s="152" t="str">
        <f t="shared" si="12"/>
        <v>NO</v>
      </c>
      <c r="C182" s="117"/>
      <c r="D182" s="118"/>
      <c r="E182" s="118"/>
      <c r="F182" s="118"/>
      <c r="G182" s="118"/>
      <c r="H182" s="118"/>
      <c r="I182" s="119"/>
    </row>
    <row r="183" spans="1:9" x14ac:dyDescent="0.3">
      <c r="A183" s="152" t="str">
        <f>IF(C183=0,"NO","YES")</f>
        <v>NO</v>
      </c>
      <c r="C183" s="73"/>
      <c r="D183" s="223"/>
      <c r="E183" s="224"/>
      <c r="F183" s="224"/>
      <c r="G183" s="224"/>
      <c r="H183" s="225"/>
      <c r="I183" s="115"/>
    </row>
    <row r="184" spans="1:9" x14ac:dyDescent="0.3">
      <c r="A184" s="152" t="str">
        <f t="shared" si="12"/>
        <v>NO</v>
      </c>
      <c r="C184" s="116"/>
      <c r="D184" s="226"/>
      <c r="E184" s="227"/>
      <c r="F184" s="227"/>
      <c r="G184" s="227"/>
      <c r="H184" s="228"/>
      <c r="I184" s="115"/>
    </row>
    <row r="185" spans="1:9" x14ac:dyDescent="0.3">
      <c r="A185" s="152" t="str">
        <f>A184</f>
        <v>NO</v>
      </c>
      <c r="C185" s="116"/>
      <c r="D185" s="229"/>
      <c r="E185" s="230"/>
      <c r="F185" s="230"/>
      <c r="G185" s="230"/>
      <c r="H185" s="231"/>
      <c r="I185" s="115"/>
    </row>
    <row r="186" spans="1:9" x14ac:dyDescent="0.3">
      <c r="A186" s="152" t="str">
        <f>A185</f>
        <v>NO</v>
      </c>
      <c r="C186" s="117"/>
      <c r="D186" s="118"/>
      <c r="E186" s="118"/>
      <c r="F186" s="118"/>
      <c r="G186" s="118"/>
      <c r="H186" s="118"/>
      <c r="I186" s="119"/>
    </row>
    <row r="187" spans="1:9" x14ac:dyDescent="0.3">
      <c r="A187" s="152" t="str">
        <f>IF(C187=0,"NO","YES")</f>
        <v>NO</v>
      </c>
      <c r="C187" s="174"/>
      <c r="D187" s="223"/>
      <c r="E187" s="224"/>
      <c r="F187" s="224"/>
      <c r="G187" s="224"/>
      <c r="H187" s="225"/>
      <c r="I187" s="175"/>
    </row>
    <row r="188" spans="1:9" x14ac:dyDescent="0.3">
      <c r="A188" s="152" t="str">
        <f>A187</f>
        <v>NO</v>
      </c>
      <c r="C188" s="116"/>
      <c r="D188" s="226"/>
      <c r="E188" s="227"/>
      <c r="F188" s="227"/>
      <c r="G188" s="227"/>
      <c r="H188" s="228"/>
      <c r="I188" s="115"/>
    </row>
    <row r="189" spans="1:9" x14ac:dyDescent="0.3">
      <c r="A189" s="152" t="str">
        <f>A188</f>
        <v>NO</v>
      </c>
      <c r="C189" s="116"/>
      <c r="D189" s="229"/>
      <c r="E189" s="230"/>
      <c r="F189" s="230"/>
      <c r="G189" s="230"/>
      <c r="H189" s="231"/>
      <c r="I189" s="115"/>
    </row>
    <row r="190" spans="1:9" ht="15" thickBot="1" x14ac:dyDescent="0.35">
      <c r="A190" s="152" t="str">
        <f>A189</f>
        <v>NO</v>
      </c>
      <c r="C190" s="120"/>
      <c r="D190" s="121"/>
      <c r="E190" s="121"/>
      <c r="F190" s="121"/>
      <c r="G190" s="121"/>
      <c r="H190" s="121"/>
      <c r="I190" s="122"/>
    </row>
    <row r="191" spans="1:9" ht="15" thickBot="1" x14ac:dyDescent="0.35">
      <c r="A191" s="152"/>
    </row>
    <row r="192" spans="1:9" ht="18.600000000000001" thickBot="1" x14ac:dyDescent="0.35">
      <c r="A192" s="152" t="str">
        <f>A193</f>
        <v>NO</v>
      </c>
      <c r="C192" s="144" t="s">
        <v>84</v>
      </c>
      <c r="D192" s="232" t="s">
        <v>89</v>
      </c>
      <c r="E192" s="233"/>
      <c r="F192" s="233"/>
      <c r="G192" s="233"/>
      <c r="H192" s="233"/>
      <c r="I192" s="143"/>
    </row>
    <row r="193" spans="1:9" x14ac:dyDescent="0.3">
      <c r="A193" s="152" t="str">
        <f>IF(C193=0,"NO","YES")</f>
        <v>NO</v>
      </c>
      <c r="C193" s="73"/>
      <c r="D193" s="234"/>
      <c r="E193" s="235"/>
      <c r="F193" s="235"/>
      <c r="G193" s="235"/>
      <c r="H193" s="236"/>
      <c r="I193" s="115"/>
    </row>
    <row r="194" spans="1:9" x14ac:dyDescent="0.3">
      <c r="A194" s="152" t="str">
        <f>A193</f>
        <v>NO</v>
      </c>
      <c r="C194" s="116"/>
      <c r="D194" s="226"/>
      <c r="E194" s="227"/>
      <c r="F194" s="227"/>
      <c r="G194" s="227"/>
      <c r="H194" s="228"/>
      <c r="I194" s="115"/>
    </row>
    <row r="195" spans="1:9" x14ac:dyDescent="0.3">
      <c r="A195" s="152" t="str">
        <f>A194</f>
        <v>NO</v>
      </c>
      <c r="C195" s="116"/>
      <c r="D195" s="229"/>
      <c r="E195" s="230"/>
      <c r="F195" s="230"/>
      <c r="G195" s="230"/>
      <c r="H195" s="231"/>
      <c r="I195" s="115"/>
    </row>
    <row r="196" spans="1:9" x14ac:dyDescent="0.3">
      <c r="A196" s="152" t="str">
        <f>A195</f>
        <v>NO</v>
      </c>
      <c r="C196" s="117"/>
      <c r="D196" s="118"/>
      <c r="E196" s="118"/>
      <c r="F196" s="118"/>
      <c r="G196" s="118"/>
      <c r="H196" s="118"/>
      <c r="I196" s="119"/>
    </row>
    <row r="197" spans="1:9" x14ac:dyDescent="0.3">
      <c r="A197" s="152" t="str">
        <f>IF(C197=0,"NO","YES")</f>
        <v>NO</v>
      </c>
      <c r="C197" s="73"/>
      <c r="D197" s="223"/>
      <c r="E197" s="224"/>
      <c r="F197" s="224"/>
      <c r="G197" s="224"/>
      <c r="H197" s="225"/>
      <c r="I197" s="115"/>
    </row>
    <row r="198" spans="1:9" x14ac:dyDescent="0.3">
      <c r="A198" s="152" t="str">
        <f>A197</f>
        <v>NO</v>
      </c>
      <c r="C198" s="116"/>
      <c r="D198" s="226"/>
      <c r="E198" s="227"/>
      <c r="F198" s="227"/>
      <c r="G198" s="227"/>
      <c r="H198" s="228"/>
      <c r="I198" s="115"/>
    </row>
    <row r="199" spans="1:9" x14ac:dyDescent="0.3">
      <c r="A199" s="152" t="str">
        <f>A198</f>
        <v>NO</v>
      </c>
      <c r="C199" s="116"/>
      <c r="D199" s="229"/>
      <c r="E199" s="230"/>
      <c r="F199" s="230"/>
      <c r="G199" s="230"/>
      <c r="H199" s="231"/>
      <c r="I199" s="115"/>
    </row>
    <row r="200" spans="1:9" x14ac:dyDescent="0.3">
      <c r="A200" s="152" t="str">
        <f>A199</f>
        <v>NO</v>
      </c>
      <c r="C200" s="117"/>
      <c r="D200" s="118"/>
      <c r="E200" s="118"/>
      <c r="F200" s="118"/>
      <c r="G200" s="118"/>
      <c r="H200" s="118"/>
      <c r="I200" s="119"/>
    </row>
    <row r="201" spans="1:9" x14ac:dyDescent="0.3">
      <c r="A201" s="152" t="str">
        <f>IF(C201=0,"NO","YES")</f>
        <v>NO</v>
      </c>
      <c r="C201" s="73"/>
      <c r="D201" s="223"/>
      <c r="E201" s="224"/>
      <c r="F201" s="224"/>
      <c r="G201" s="224"/>
      <c r="H201" s="225"/>
      <c r="I201" s="115"/>
    </row>
    <row r="202" spans="1:9" x14ac:dyDescent="0.3">
      <c r="A202" s="152" t="str">
        <f>A201</f>
        <v>NO</v>
      </c>
      <c r="C202" s="116"/>
      <c r="D202" s="226"/>
      <c r="E202" s="227"/>
      <c r="F202" s="227"/>
      <c r="G202" s="227"/>
      <c r="H202" s="228"/>
      <c r="I202" s="115"/>
    </row>
    <row r="203" spans="1:9" x14ac:dyDescent="0.3">
      <c r="A203" s="152" t="str">
        <f>A202</f>
        <v>NO</v>
      </c>
      <c r="C203" s="116"/>
      <c r="D203" s="229"/>
      <c r="E203" s="230"/>
      <c r="F203" s="230"/>
      <c r="G203" s="230"/>
      <c r="H203" s="231"/>
      <c r="I203" s="115"/>
    </row>
    <row r="204" spans="1:9" x14ac:dyDescent="0.3">
      <c r="A204" s="152" t="str">
        <f>A203</f>
        <v>NO</v>
      </c>
      <c r="C204" s="117"/>
      <c r="D204" s="118"/>
      <c r="E204" s="118"/>
      <c r="F204" s="118"/>
      <c r="G204" s="118"/>
      <c r="H204" s="118"/>
      <c r="I204" s="119"/>
    </row>
    <row r="205" spans="1:9" x14ac:dyDescent="0.3">
      <c r="A205" s="152" t="str">
        <f>IF(C205=0,"NO","YES")</f>
        <v>NO</v>
      </c>
      <c r="C205" s="73"/>
      <c r="D205" s="223"/>
      <c r="E205" s="224"/>
      <c r="F205" s="224"/>
      <c r="G205" s="224"/>
      <c r="H205" s="225"/>
      <c r="I205" s="115"/>
    </row>
    <row r="206" spans="1:9" x14ac:dyDescent="0.3">
      <c r="A206" s="152" t="str">
        <f>A205</f>
        <v>NO</v>
      </c>
      <c r="C206" s="116"/>
      <c r="D206" s="226"/>
      <c r="E206" s="227"/>
      <c r="F206" s="227"/>
      <c r="G206" s="227"/>
      <c r="H206" s="228"/>
      <c r="I206" s="115"/>
    </row>
    <row r="207" spans="1:9" x14ac:dyDescent="0.3">
      <c r="A207" s="152" t="str">
        <f>A206</f>
        <v>NO</v>
      </c>
      <c r="C207" s="116"/>
      <c r="D207" s="229"/>
      <c r="E207" s="230"/>
      <c r="F207" s="230"/>
      <c r="G207" s="230"/>
      <c r="H207" s="231"/>
      <c r="I207" s="115"/>
    </row>
    <row r="208" spans="1:9" x14ac:dyDescent="0.3">
      <c r="A208" s="152" t="str">
        <f>A207</f>
        <v>NO</v>
      </c>
      <c r="C208" s="117"/>
      <c r="D208" s="118"/>
      <c r="E208" s="118"/>
      <c r="F208" s="118"/>
      <c r="G208" s="118"/>
      <c r="H208" s="118"/>
      <c r="I208" s="119"/>
    </row>
    <row r="209" spans="1:9" x14ac:dyDescent="0.3">
      <c r="A209" s="152" t="str">
        <f>IF(C209=0,"NO","YES")</f>
        <v>NO</v>
      </c>
      <c r="C209" s="73"/>
      <c r="D209" s="223"/>
      <c r="E209" s="224"/>
      <c r="F209" s="224"/>
      <c r="G209" s="224"/>
      <c r="H209" s="225"/>
      <c r="I209" s="115"/>
    </row>
    <row r="210" spans="1:9" x14ac:dyDescent="0.3">
      <c r="A210" s="152" t="str">
        <f>A209</f>
        <v>NO</v>
      </c>
      <c r="C210" s="116"/>
      <c r="D210" s="226"/>
      <c r="E210" s="227"/>
      <c r="F210" s="227"/>
      <c r="G210" s="227"/>
      <c r="H210" s="228"/>
      <c r="I210" s="115"/>
    </row>
    <row r="211" spans="1:9" x14ac:dyDescent="0.3">
      <c r="A211" s="152" t="str">
        <f>A210</f>
        <v>NO</v>
      </c>
      <c r="C211" s="116"/>
      <c r="D211" s="229"/>
      <c r="E211" s="230"/>
      <c r="F211" s="230"/>
      <c r="G211" s="230"/>
      <c r="H211" s="231"/>
      <c r="I211" s="115"/>
    </row>
    <row r="212" spans="1:9" ht="15" thickBot="1" x14ac:dyDescent="0.35">
      <c r="A212" s="152" t="str">
        <f>A211</f>
        <v>NO</v>
      </c>
      <c r="C212" s="120"/>
      <c r="D212" s="121"/>
      <c r="E212" s="121"/>
      <c r="F212" s="121"/>
      <c r="G212" s="121"/>
      <c r="H212" s="121"/>
      <c r="I212" s="122"/>
    </row>
  </sheetData>
  <sheetProtection formatCells="0" formatColumns="0" formatRows="0" autoFilter="0"/>
  <autoFilter ref="A5:A212"/>
  <mergeCells count="83">
    <mergeCell ref="C71:H71"/>
    <mergeCell ref="C72:H72"/>
    <mergeCell ref="C58:H58"/>
    <mergeCell ref="C74:I77"/>
    <mergeCell ref="E66:H66"/>
    <mergeCell ref="E67:H67"/>
    <mergeCell ref="E68:H68"/>
    <mergeCell ref="E69:H69"/>
    <mergeCell ref="E70:H70"/>
    <mergeCell ref="E61:H61"/>
    <mergeCell ref="E62:H62"/>
    <mergeCell ref="E63:H63"/>
    <mergeCell ref="E64:H64"/>
    <mergeCell ref="E65:H65"/>
    <mergeCell ref="E60:H60"/>
    <mergeCell ref="C59:I59"/>
    <mergeCell ref="D179:H181"/>
    <mergeCell ref="D183:H185"/>
    <mergeCell ref="D187:H189"/>
    <mergeCell ref="D159:H161"/>
    <mergeCell ref="D163:H165"/>
    <mergeCell ref="D167:H169"/>
    <mergeCell ref="D171:H173"/>
    <mergeCell ref="D175:H177"/>
    <mergeCell ref="C45:H45"/>
    <mergeCell ref="C1:I1"/>
    <mergeCell ref="C2:I2"/>
    <mergeCell ref="C3:I3"/>
    <mergeCell ref="C5:I5"/>
    <mergeCell ref="C25:H25"/>
    <mergeCell ref="E57:H57"/>
    <mergeCell ref="C46:H46"/>
    <mergeCell ref="E47:H47"/>
    <mergeCell ref="E48:H48"/>
    <mergeCell ref="E49:H49"/>
    <mergeCell ref="E50:H50"/>
    <mergeCell ref="E51:H51"/>
    <mergeCell ref="E52:H52"/>
    <mergeCell ref="E53:H53"/>
    <mergeCell ref="E54:H54"/>
    <mergeCell ref="E55:H55"/>
    <mergeCell ref="E56:H56"/>
    <mergeCell ref="E100:H100"/>
    <mergeCell ref="C73:I73"/>
    <mergeCell ref="E92:H92"/>
    <mergeCell ref="E93:H93"/>
    <mergeCell ref="E94:H94"/>
    <mergeCell ref="E95:H95"/>
    <mergeCell ref="E96:H96"/>
    <mergeCell ref="E97:H97"/>
    <mergeCell ref="E98:H98"/>
    <mergeCell ref="E99:H99"/>
    <mergeCell ref="C84:H84"/>
    <mergeCell ref="C91:H91"/>
    <mergeCell ref="D118:H118"/>
    <mergeCell ref="E101:H101"/>
    <mergeCell ref="E102:H102"/>
    <mergeCell ref="E103:H103"/>
    <mergeCell ref="C105:H105"/>
    <mergeCell ref="C106:H106"/>
    <mergeCell ref="C107:H107"/>
    <mergeCell ref="C108:H108"/>
    <mergeCell ref="C109:H109"/>
    <mergeCell ref="D113:H113"/>
    <mergeCell ref="D114:H114"/>
    <mergeCell ref="D115:H115"/>
    <mergeCell ref="C104:H104"/>
    <mergeCell ref="D143:H145"/>
    <mergeCell ref="D147:H149"/>
    <mergeCell ref="D151:H153"/>
    <mergeCell ref="D155:H157"/>
    <mergeCell ref="D119:H121"/>
    <mergeCell ref="D123:H125"/>
    <mergeCell ref="D127:H129"/>
    <mergeCell ref="D131:H133"/>
    <mergeCell ref="D135:H137"/>
    <mergeCell ref="D139:H141"/>
    <mergeCell ref="D209:H211"/>
    <mergeCell ref="D192:H192"/>
    <mergeCell ref="D193:H195"/>
    <mergeCell ref="D197:H199"/>
    <mergeCell ref="D201:H203"/>
    <mergeCell ref="D205:H207"/>
  </mergeCells>
  <conditionalFormatting sqref="I111">
    <cfRule type="expression" dxfId="12" priority="1">
      <formula>$I$111&gt;0.105</formula>
    </cfRule>
  </conditionalFormatting>
  <dataValidations count="2">
    <dataValidation type="list" allowBlank="1" showInputMessage="1" showErrorMessage="1" sqref="C119 C123 C127 C131 C135 C139 C143 C147 C151 C155 C159 C163 C167 C171 C175 C179 C183 C187">
      <formula1>PersonnelTitle</formula1>
    </dataValidation>
    <dataValidation type="list" allowBlank="1" showInputMessage="1" showErrorMessage="1" sqref="C193 C197 C201 C205 C209">
      <formula1>$C$79:$C$83</formula1>
    </dataValidation>
  </dataValidations>
  <printOptions horizontalCentered="1"/>
  <pageMargins left="0.25" right="0.25" top="0.75" bottom="0.75" header="0.3" footer="0.3"/>
  <pageSetup scale="63" fitToHeight="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KEY!$G$23:$G$35</xm:f>
          </x14:formula1>
          <xm:sqref>C48:C57 C93:C102</xm:sqref>
        </x14:dataValidation>
        <x14:dataValidation type="list" allowBlank="1" showInputMessage="1" showErrorMessage="1">
          <x14:formula1>
            <xm:f>KEY!$I$23:$I$25</xm:f>
          </x14:formula1>
          <xm:sqref>C61:C70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C000"/>
    <pageSetUpPr fitToPage="1"/>
  </sheetPr>
  <dimension ref="A1:O212"/>
  <sheetViews>
    <sheetView topLeftCell="B1" zoomScale="80" zoomScaleNormal="80" workbookViewId="0">
      <selection activeCell="B1" sqref="B1"/>
    </sheetView>
  </sheetViews>
  <sheetFormatPr defaultColWidth="9.21875" defaultRowHeight="14.4" x14ac:dyDescent="0.3"/>
  <cols>
    <col min="1" max="1" width="9.21875" style="34" hidden="1" customWidth="1"/>
    <col min="2" max="2" width="9.21875" style="34"/>
    <col min="3" max="3" width="40.77734375" style="34" bestFit="1" customWidth="1"/>
    <col min="4" max="4" width="15.77734375" style="34" bestFit="1" customWidth="1"/>
    <col min="5" max="5" width="23.5546875" style="34" bestFit="1" customWidth="1"/>
    <col min="6" max="6" width="9.44140625" style="34" bestFit="1" customWidth="1"/>
    <col min="7" max="7" width="17.21875" style="34" bestFit="1" customWidth="1"/>
    <col min="8" max="8" width="13.21875" style="34" customWidth="1"/>
    <col min="9" max="9" width="20.21875" style="34" customWidth="1"/>
    <col min="10" max="10" width="9.21875" style="34"/>
    <col min="11" max="11" width="5.44140625" style="34" customWidth="1"/>
    <col min="12" max="12" width="10.5546875" style="34" bestFit="1" customWidth="1"/>
    <col min="13" max="16384" width="9.21875" style="34"/>
  </cols>
  <sheetData>
    <row r="1" spans="1:11" x14ac:dyDescent="0.3">
      <c r="C1" s="237" t="s">
        <v>0</v>
      </c>
      <c r="D1" s="237"/>
      <c r="E1" s="237"/>
      <c r="F1" s="237"/>
      <c r="G1" s="237"/>
      <c r="H1" s="237"/>
      <c r="I1" s="237"/>
      <c r="J1" s="104"/>
    </row>
    <row r="2" spans="1:11" ht="21" x14ac:dyDescent="0.4">
      <c r="C2" s="249">
        <f>Summary!B2</f>
        <v>0</v>
      </c>
      <c r="D2" s="249"/>
      <c r="E2" s="249"/>
      <c r="F2" s="249"/>
      <c r="G2" s="249"/>
      <c r="H2" s="249"/>
      <c r="I2" s="249"/>
    </row>
    <row r="3" spans="1:11" ht="21" x14ac:dyDescent="0.4">
      <c r="C3" s="250" t="str">
        <f>KEY!A5</f>
        <v>Unassigned Category</v>
      </c>
      <c r="D3" s="250"/>
      <c r="E3" s="250"/>
      <c r="F3" s="250"/>
      <c r="G3" s="250"/>
      <c r="H3" s="250"/>
      <c r="I3" s="250"/>
      <c r="J3" s="105"/>
    </row>
    <row r="4" spans="1:11" ht="15" thickBot="1" x14ac:dyDescent="0.35">
      <c r="C4" s="106"/>
      <c r="D4" s="106"/>
      <c r="E4" s="106"/>
      <c r="F4" s="106"/>
      <c r="G4" s="106"/>
      <c r="H4" s="106"/>
      <c r="I4" s="106"/>
      <c r="J4" s="105"/>
    </row>
    <row r="5" spans="1:11" ht="18.600000000000001" thickBot="1" x14ac:dyDescent="0.35">
      <c r="A5" s="151" t="s">
        <v>86</v>
      </c>
      <c r="C5" s="232" t="s">
        <v>47</v>
      </c>
      <c r="D5" s="233"/>
      <c r="E5" s="233"/>
      <c r="F5" s="233"/>
      <c r="G5" s="233"/>
      <c r="H5" s="233"/>
      <c r="I5" s="248"/>
    </row>
    <row r="6" spans="1:11" ht="15" thickBot="1" x14ac:dyDescent="0.35">
      <c r="A6" s="152" t="str">
        <f>A25</f>
        <v>NO</v>
      </c>
      <c r="C6" s="42" t="s">
        <v>45</v>
      </c>
      <c r="D6" s="43" t="s">
        <v>46</v>
      </c>
      <c r="E6" s="43" t="s">
        <v>99</v>
      </c>
      <c r="F6" s="43" t="s">
        <v>67</v>
      </c>
      <c r="G6" s="43" t="s">
        <v>68</v>
      </c>
      <c r="H6" s="93" t="s">
        <v>43</v>
      </c>
      <c r="I6" s="95" t="s">
        <v>1</v>
      </c>
    </row>
    <row r="7" spans="1:11" x14ac:dyDescent="0.3">
      <c r="A7" s="152" t="str">
        <f>IF(I7&gt;0,"YES","NO")</f>
        <v>NO</v>
      </c>
      <c r="C7" s="29"/>
      <c r="D7" s="30"/>
      <c r="E7" s="22"/>
      <c r="F7" s="25"/>
      <c r="G7" s="62"/>
      <c r="H7" s="27"/>
      <c r="I7" s="96">
        <f>ROUND(IFERROR(((E7/12)*G7)*H7,0),2)</f>
        <v>0</v>
      </c>
    </row>
    <row r="8" spans="1:11" x14ac:dyDescent="0.3">
      <c r="A8" s="152" t="str">
        <f t="shared" ref="A8:A25" si="0">IF(I8&gt;0,"YES","NO")</f>
        <v>NO</v>
      </c>
      <c r="C8" s="29"/>
      <c r="D8" s="30"/>
      <c r="E8" s="22"/>
      <c r="F8" s="25"/>
      <c r="G8" s="62"/>
      <c r="H8" s="27"/>
      <c r="I8" s="96">
        <f t="shared" ref="I8:I24" si="1">ROUND(IFERROR(((E8/12)*G8)*H8,0),2)</f>
        <v>0</v>
      </c>
    </row>
    <row r="9" spans="1:11" x14ac:dyDescent="0.3">
      <c r="A9" s="152" t="str">
        <f t="shared" si="0"/>
        <v>NO</v>
      </c>
      <c r="C9" s="29"/>
      <c r="D9" s="30"/>
      <c r="E9" s="22"/>
      <c r="F9" s="25"/>
      <c r="G9" s="62"/>
      <c r="H9" s="27"/>
      <c r="I9" s="96">
        <f t="shared" si="1"/>
        <v>0</v>
      </c>
    </row>
    <row r="10" spans="1:11" x14ac:dyDescent="0.3">
      <c r="A10" s="152" t="str">
        <f t="shared" si="0"/>
        <v>NO</v>
      </c>
      <c r="C10" s="29"/>
      <c r="D10" s="30"/>
      <c r="E10" s="22"/>
      <c r="F10" s="25"/>
      <c r="G10" s="62"/>
      <c r="H10" s="27"/>
      <c r="I10" s="96">
        <f t="shared" si="1"/>
        <v>0</v>
      </c>
    </row>
    <row r="11" spans="1:11" x14ac:dyDescent="0.3">
      <c r="A11" s="152" t="str">
        <f t="shared" si="0"/>
        <v>NO</v>
      </c>
      <c r="C11" s="29"/>
      <c r="D11" s="30"/>
      <c r="E11" s="22"/>
      <c r="F11" s="25"/>
      <c r="G11" s="62"/>
      <c r="H11" s="27"/>
      <c r="I11" s="96">
        <f t="shared" si="1"/>
        <v>0</v>
      </c>
    </row>
    <row r="12" spans="1:11" x14ac:dyDescent="0.3">
      <c r="A12" s="152" t="str">
        <f t="shared" si="0"/>
        <v>NO</v>
      </c>
      <c r="C12" s="29"/>
      <c r="D12" s="30"/>
      <c r="E12" s="22"/>
      <c r="F12" s="25"/>
      <c r="G12" s="62"/>
      <c r="H12" s="27"/>
      <c r="I12" s="96">
        <f t="shared" si="1"/>
        <v>0</v>
      </c>
    </row>
    <row r="13" spans="1:11" x14ac:dyDescent="0.3">
      <c r="A13" s="152" t="str">
        <f t="shared" si="0"/>
        <v>NO</v>
      </c>
      <c r="C13" s="29"/>
      <c r="D13" s="30"/>
      <c r="E13" s="22"/>
      <c r="F13" s="25"/>
      <c r="G13" s="62"/>
      <c r="H13" s="27"/>
      <c r="I13" s="96">
        <f t="shared" si="1"/>
        <v>0</v>
      </c>
    </row>
    <row r="14" spans="1:11" x14ac:dyDescent="0.3">
      <c r="A14" s="152" t="str">
        <f t="shared" si="0"/>
        <v>NO</v>
      </c>
      <c r="C14" s="29"/>
      <c r="D14" s="30"/>
      <c r="E14" s="22"/>
      <c r="F14" s="25"/>
      <c r="G14" s="62"/>
      <c r="H14" s="27"/>
      <c r="I14" s="96">
        <f t="shared" si="1"/>
        <v>0</v>
      </c>
    </row>
    <row r="15" spans="1:11" x14ac:dyDescent="0.3">
      <c r="A15" s="152" t="str">
        <f t="shared" si="0"/>
        <v>NO</v>
      </c>
      <c r="C15" s="29"/>
      <c r="D15" s="30"/>
      <c r="E15" s="22"/>
      <c r="F15" s="25"/>
      <c r="G15" s="62"/>
      <c r="H15" s="27"/>
      <c r="I15" s="96">
        <f t="shared" si="1"/>
        <v>0</v>
      </c>
    </row>
    <row r="16" spans="1:11" x14ac:dyDescent="0.3">
      <c r="A16" s="152" t="str">
        <f t="shared" si="0"/>
        <v>NO</v>
      </c>
      <c r="C16" s="29"/>
      <c r="D16" s="30"/>
      <c r="E16" s="22"/>
      <c r="F16" s="25"/>
      <c r="G16" s="62"/>
      <c r="H16" s="27"/>
      <c r="I16" s="96">
        <f t="shared" si="1"/>
        <v>0</v>
      </c>
      <c r="K16" s="132"/>
    </row>
    <row r="17" spans="1:9" x14ac:dyDescent="0.3">
      <c r="A17" s="152" t="str">
        <f t="shared" si="0"/>
        <v>NO</v>
      </c>
      <c r="C17" s="29"/>
      <c r="D17" s="30"/>
      <c r="E17" s="22"/>
      <c r="F17" s="25"/>
      <c r="G17" s="62"/>
      <c r="H17" s="27"/>
      <c r="I17" s="96">
        <f t="shared" si="1"/>
        <v>0</v>
      </c>
    </row>
    <row r="18" spans="1:9" x14ac:dyDescent="0.3">
      <c r="A18" s="152" t="str">
        <f t="shared" si="0"/>
        <v>NO</v>
      </c>
      <c r="C18" s="29"/>
      <c r="D18" s="30"/>
      <c r="E18" s="22"/>
      <c r="F18" s="25"/>
      <c r="G18" s="62"/>
      <c r="H18" s="27"/>
      <c r="I18" s="96">
        <f t="shared" si="1"/>
        <v>0</v>
      </c>
    </row>
    <row r="19" spans="1:9" x14ac:dyDescent="0.3">
      <c r="A19" s="152" t="str">
        <f t="shared" si="0"/>
        <v>NO</v>
      </c>
      <c r="C19" s="29"/>
      <c r="D19" s="30"/>
      <c r="E19" s="22"/>
      <c r="F19" s="25"/>
      <c r="G19" s="62"/>
      <c r="H19" s="27"/>
      <c r="I19" s="96">
        <f t="shared" si="1"/>
        <v>0</v>
      </c>
    </row>
    <row r="20" spans="1:9" x14ac:dyDescent="0.3">
      <c r="A20" s="152" t="str">
        <f t="shared" si="0"/>
        <v>NO</v>
      </c>
      <c r="C20" s="29"/>
      <c r="D20" s="30"/>
      <c r="E20" s="22"/>
      <c r="F20" s="25"/>
      <c r="G20" s="62"/>
      <c r="H20" s="27"/>
      <c r="I20" s="96">
        <f t="shared" si="1"/>
        <v>0</v>
      </c>
    </row>
    <row r="21" spans="1:9" x14ac:dyDescent="0.3">
      <c r="A21" s="152" t="str">
        <f t="shared" si="0"/>
        <v>NO</v>
      </c>
      <c r="C21" s="29"/>
      <c r="D21" s="30"/>
      <c r="E21" s="22"/>
      <c r="F21" s="25"/>
      <c r="G21" s="62"/>
      <c r="H21" s="27"/>
      <c r="I21" s="96">
        <f t="shared" si="1"/>
        <v>0</v>
      </c>
    </row>
    <row r="22" spans="1:9" x14ac:dyDescent="0.3">
      <c r="A22" s="152" t="str">
        <f t="shared" si="0"/>
        <v>NO</v>
      </c>
      <c r="C22" s="29"/>
      <c r="D22" s="30"/>
      <c r="E22" s="22"/>
      <c r="F22" s="25"/>
      <c r="G22" s="62"/>
      <c r="H22" s="27"/>
      <c r="I22" s="96">
        <f t="shared" si="1"/>
        <v>0</v>
      </c>
    </row>
    <row r="23" spans="1:9" x14ac:dyDescent="0.3">
      <c r="A23" s="152" t="str">
        <f t="shared" si="0"/>
        <v>NO</v>
      </c>
      <c r="C23" s="31"/>
      <c r="D23" s="32"/>
      <c r="E23" s="23"/>
      <c r="F23" s="26"/>
      <c r="G23" s="63"/>
      <c r="H23" s="28"/>
      <c r="I23" s="96">
        <f t="shared" si="1"/>
        <v>0</v>
      </c>
    </row>
    <row r="24" spans="1:9" ht="15" thickBot="1" x14ac:dyDescent="0.35">
      <c r="A24" s="152" t="str">
        <f t="shared" si="0"/>
        <v>NO</v>
      </c>
      <c r="C24" s="88"/>
      <c r="D24" s="89"/>
      <c r="E24" s="90"/>
      <c r="F24" s="91"/>
      <c r="G24" s="92"/>
      <c r="H24" s="94"/>
      <c r="I24" s="97">
        <f t="shared" si="1"/>
        <v>0</v>
      </c>
    </row>
    <row r="25" spans="1:9" ht="16.8" thickTop="1" thickBot="1" x14ac:dyDescent="0.35">
      <c r="A25" s="152" t="str">
        <f t="shared" si="0"/>
        <v>NO</v>
      </c>
      <c r="C25" s="251" t="s">
        <v>58</v>
      </c>
      <c r="D25" s="252"/>
      <c r="E25" s="252"/>
      <c r="F25" s="252"/>
      <c r="G25" s="252"/>
      <c r="H25" s="253"/>
      <c r="I25" s="101">
        <f>SUM(I7:I24)</f>
        <v>0</v>
      </c>
    </row>
    <row r="26" spans="1:9" ht="15" thickBot="1" x14ac:dyDescent="0.35">
      <c r="A26" s="152" t="str">
        <f>A45</f>
        <v>NO</v>
      </c>
      <c r="C26" s="42" t="s">
        <v>45</v>
      </c>
      <c r="D26" s="43" t="s">
        <v>46</v>
      </c>
      <c r="E26" s="43" t="str">
        <f>IF('!!COMPLETE FIRST!!'!$E$11="YES","","100% Annual Fringe Cost")</f>
        <v>100% Annual Fringe Cost</v>
      </c>
      <c r="F26" s="43"/>
      <c r="G26" s="43" t="str">
        <f>IF('!!COMPLETE FIRST!!'!$E$11="YES","Fringe Rate %","")</f>
        <v/>
      </c>
      <c r="H26" s="93"/>
      <c r="I26" s="95" t="s">
        <v>1</v>
      </c>
    </row>
    <row r="27" spans="1:9" x14ac:dyDescent="0.3">
      <c r="A27" s="152" t="str">
        <f>IF(I27&gt;0,"YES","NO")</f>
        <v>NO</v>
      </c>
      <c r="C27" s="186" t="str">
        <f t="shared" ref="C27:D44" si="2">IF(C7="","",C7)</f>
        <v/>
      </c>
      <c r="D27" s="187" t="str">
        <f t="shared" si="2"/>
        <v/>
      </c>
      <c r="E27" s="22"/>
      <c r="F27" s="84"/>
      <c r="G27" s="62"/>
      <c r="H27" s="85"/>
      <c r="I27" s="96">
        <f>IFERROR(ROUND(IF('!!COMPLETE FIRST!!'!$E$11="yes",(I7*G27),((E27/12)*G7)*H7),2),0)</f>
        <v>0</v>
      </c>
    </row>
    <row r="28" spans="1:9" x14ac:dyDescent="0.3">
      <c r="A28" s="152" t="str">
        <f t="shared" ref="A28:A46" si="3">IF(I28&gt;0,"YES","NO")</f>
        <v>NO</v>
      </c>
      <c r="C28" s="185" t="str">
        <f t="shared" si="2"/>
        <v/>
      </c>
      <c r="D28" s="188" t="str">
        <f t="shared" si="2"/>
        <v/>
      </c>
      <c r="E28" s="22"/>
      <c r="F28" s="84"/>
      <c r="G28" s="62"/>
      <c r="H28" s="85"/>
      <c r="I28" s="96">
        <f>IFERROR(ROUND(IF('!!COMPLETE FIRST!!'!$E$11="yes",(I8*G28),((E28/12)*G8)*H8),2),0)</f>
        <v>0</v>
      </c>
    </row>
    <row r="29" spans="1:9" x14ac:dyDescent="0.3">
      <c r="A29" s="152" t="str">
        <f t="shared" si="3"/>
        <v>NO</v>
      </c>
      <c r="C29" s="185" t="str">
        <f t="shared" si="2"/>
        <v/>
      </c>
      <c r="D29" s="188" t="str">
        <f t="shared" si="2"/>
        <v/>
      </c>
      <c r="E29" s="22"/>
      <c r="F29" s="84"/>
      <c r="G29" s="62"/>
      <c r="H29" s="85"/>
      <c r="I29" s="96">
        <f>IFERROR(ROUND(IF('!!COMPLETE FIRST!!'!$E$11="yes",(I9*G29),((E29/12)*G9)*H9),2),0)</f>
        <v>0</v>
      </c>
    </row>
    <row r="30" spans="1:9" x14ac:dyDescent="0.3">
      <c r="A30" s="152" t="str">
        <f t="shared" si="3"/>
        <v>NO</v>
      </c>
      <c r="C30" s="185" t="str">
        <f t="shared" si="2"/>
        <v/>
      </c>
      <c r="D30" s="188" t="str">
        <f t="shared" si="2"/>
        <v/>
      </c>
      <c r="E30" s="22"/>
      <c r="F30" s="84"/>
      <c r="G30" s="62"/>
      <c r="H30" s="85"/>
      <c r="I30" s="96">
        <f>IFERROR(ROUND(IF('!!COMPLETE FIRST!!'!$E$11="yes",(I10*G30),((E30/12)*G10)*H10),2),0)</f>
        <v>0</v>
      </c>
    </row>
    <row r="31" spans="1:9" x14ac:dyDescent="0.3">
      <c r="A31" s="152" t="str">
        <f t="shared" si="3"/>
        <v>NO</v>
      </c>
      <c r="C31" s="185" t="str">
        <f t="shared" si="2"/>
        <v/>
      </c>
      <c r="D31" s="188" t="str">
        <f t="shared" si="2"/>
        <v/>
      </c>
      <c r="E31" s="22"/>
      <c r="F31" s="84"/>
      <c r="G31" s="62"/>
      <c r="H31" s="85"/>
      <c r="I31" s="96">
        <f>IFERROR(ROUND(IF('!!COMPLETE FIRST!!'!$E$11="yes",(I11*G31),((E31/12)*G11)*H11),2),0)</f>
        <v>0</v>
      </c>
    </row>
    <row r="32" spans="1:9" x14ac:dyDescent="0.3">
      <c r="A32" s="152" t="str">
        <f t="shared" si="3"/>
        <v>NO</v>
      </c>
      <c r="C32" s="185" t="str">
        <f t="shared" si="2"/>
        <v/>
      </c>
      <c r="D32" s="188" t="str">
        <f t="shared" si="2"/>
        <v/>
      </c>
      <c r="E32" s="22"/>
      <c r="F32" s="84"/>
      <c r="G32" s="62"/>
      <c r="H32" s="85"/>
      <c r="I32" s="96">
        <f>IFERROR(ROUND(IF('!!COMPLETE FIRST!!'!$E$11="yes",(I12*G32),((E32/12)*G12)*H12),2),0)</f>
        <v>0</v>
      </c>
    </row>
    <row r="33" spans="1:9" x14ac:dyDescent="0.3">
      <c r="A33" s="152" t="str">
        <f t="shared" si="3"/>
        <v>NO</v>
      </c>
      <c r="C33" s="185" t="str">
        <f t="shared" si="2"/>
        <v/>
      </c>
      <c r="D33" s="188" t="str">
        <f t="shared" si="2"/>
        <v/>
      </c>
      <c r="E33" s="22"/>
      <c r="F33" s="84"/>
      <c r="G33" s="62"/>
      <c r="H33" s="85"/>
      <c r="I33" s="96">
        <f>IFERROR(ROUND(IF('!!COMPLETE FIRST!!'!$E$11="yes",(I13*G33),((E33/12)*G13)*H13),2),0)</f>
        <v>0</v>
      </c>
    </row>
    <row r="34" spans="1:9" x14ac:dyDescent="0.3">
      <c r="A34" s="152" t="str">
        <f t="shared" si="3"/>
        <v>NO</v>
      </c>
      <c r="C34" s="185" t="str">
        <f t="shared" si="2"/>
        <v/>
      </c>
      <c r="D34" s="188" t="str">
        <f t="shared" si="2"/>
        <v/>
      </c>
      <c r="E34" s="22"/>
      <c r="F34" s="84"/>
      <c r="G34" s="62"/>
      <c r="H34" s="85"/>
      <c r="I34" s="96">
        <f>IFERROR(ROUND(IF('!!COMPLETE FIRST!!'!$E$11="yes",(I14*G34),((E34/12)*G14)*H14),2),0)</f>
        <v>0</v>
      </c>
    </row>
    <row r="35" spans="1:9" x14ac:dyDescent="0.3">
      <c r="A35" s="152" t="str">
        <f t="shared" si="3"/>
        <v>NO</v>
      </c>
      <c r="C35" s="185" t="str">
        <f t="shared" si="2"/>
        <v/>
      </c>
      <c r="D35" s="188" t="str">
        <f t="shared" si="2"/>
        <v/>
      </c>
      <c r="E35" s="22"/>
      <c r="F35" s="84"/>
      <c r="G35" s="62"/>
      <c r="H35" s="85"/>
      <c r="I35" s="96">
        <f>IFERROR(ROUND(IF('!!COMPLETE FIRST!!'!$E$11="yes",(I15*G35),((E35/12)*G15)*H15),2),0)</f>
        <v>0</v>
      </c>
    </row>
    <row r="36" spans="1:9" x14ac:dyDescent="0.3">
      <c r="A36" s="152" t="str">
        <f t="shared" si="3"/>
        <v>NO</v>
      </c>
      <c r="C36" s="185" t="str">
        <f t="shared" si="2"/>
        <v/>
      </c>
      <c r="D36" s="188" t="str">
        <f t="shared" si="2"/>
        <v/>
      </c>
      <c r="E36" s="22"/>
      <c r="F36" s="84"/>
      <c r="G36" s="62"/>
      <c r="H36" s="85"/>
      <c r="I36" s="96">
        <f>IFERROR(ROUND(IF('!!COMPLETE FIRST!!'!$E$11="yes",(I16*G36),((E36/12)*G16)*H16),2),0)</f>
        <v>0</v>
      </c>
    </row>
    <row r="37" spans="1:9" x14ac:dyDescent="0.3">
      <c r="A37" s="152" t="str">
        <f t="shared" si="3"/>
        <v>NO</v>
      </c>
      <c r="C37" s="185" t="str">
        <f t="shared" si="2"/>
        <v/>
      </c>
      <c r="D37" s="188" t="str">
        <f t="shared" si="2"/>
        <v/>
      </c>
      <c r="E37" s="22"/>
      <c r="F37" s="84"/>
      <c r="G37" s="62"/>
      <c r="H37" s="85"/>
      <c r="I37" s="96">
        <f>IFERROR(ROUND(IF('!!COMPLETE FIRST!!'!$E$11="yes",(I17*G37),((E37/12)*G17)*H17),2),0)</f>
        <v>0</v>
      </c>
    </row>
    <row r="38" spans="1:9" x14ac:dyDescent="0.3">
      <c r="A38" s="152" t="str">
        <f t="shared" si="3"/>
        <v>NO</v>
      </c>
      <c r="C38" s="185" t="str">
        <f t="shared" si="2"/>
        <v/>
      </c>
      <c r="D38" s="188" t="str">
        <f t="shared" si="2"/>
        <v/>
      </c>
      <c r="E38" s="22"/>
      <c r="F38" s="84"/>
      <c r="G38" s="62"/>
      <c r="H38" s="85"/>
      <c r="I38" s="96">
        <f>IFERROR(ROUND(IF('!!COMPLETE FIRST!!'!$E$11="yes",(I18*G38),((E38/12)*G18)*H18),2),0)</f>
        <v>0</v>
      </c>
    </row>
    <row r="39" spans="1:9" x14ac:dyDescent="0.3">
      <c r="A39" s="152" t="str">
        <f t="shared" si="3"/>
        <v>NO</v>
      </c>
      <c r="C39" s="185" t="str">
        <f t="shared" si="2"/>
        <v/>
      </c>
      <c r="D39" s="188" t="str">
        <f t="shared" si="2"/>
        <v/>
      </c>
      <c r="E39" s="22"/>
      <c r="F39" s="84"/>
      <c r="G39" s="62"/>
      <c r="H39" s="85"/>
      <c r="I39" s="96">
        <f>IFERROR(ROUND(IF('!!COMPLETE FIRST!!'!$E$11="yes",(I19*G39),((E39/12)*G19)*H19),2),0)</f>
        <v>0</v>
      </c>
    </row>
    <row r="40" spans="1:9" x14ac:dyDescent="0.3">
      <c r="A40" s="152" t="str">
        <f t="shared" si="3"/>
        <v>NO</v>
      </c>
      <c r="C40" s="185" t="str">
        <f t="shared" si="2"/>
        <v/>
      </c>
      <c r="D40" s="188" t="str">
        <f t="shared" si="2"/>
        <v/>
      </c>
      <c r="E40" s="22"/>
      <c r="F40" s="84"/>
      <c r="G40" s="62"/>
      <c r="H40" s="85"/>
      <c r="I40" s="96">
        <f>IFERROR(ROUND(IF('!!COMPLETE FIRST!!'!$E$11="yes",(I20*G40),((E40/12)*G20)*H20),2),0)</f>
        <v>0</v>
      </c>
    </row>
    <row r="41" spans="1:9" x14ac:dyDescent="0.3">
      <c r="A41" s="152" t="str">
        <f t="shared" si="3"/>
        <v>NO</v>
      </c>
      <c r="C41" s="185" t="str">
        <f t="shared" si="2"/>
        <v/>
      </c>
      <c r="D41" s="188" t="str">
        <f t="shared" si="2"/>
        <v/>
      </c>
      <c r="E41" s="22"/>
      <c r="F41" s="84"/>
      <c r="G41" s="62"/>
      <c r="H41" s="85"/>
      <c r="I41" s="96">
        <f>IFERROR(ROUND(IF('!!COMPLETE FIRST!!'!$E$11="yes",(I21*G41),((E41/12)*G21)*H21),2),0)</f>
        <v>0</v>
      </c>
    </row>
    <row r="42" spans="1:9" x14ac:dyDescent="0.3">
      <c r="A42" s="152" t="str">
        <f t="shared" si="3"/>
        <v>NO</v>
      </c>
      <c r="C42" s="185" t="str">
        <f t="shared" si="2"/>
        <v/>
      </c>
      <c r="D42" s="188" t="str">
        <f t="shared" si="2"/>
        <v/>
      </c>
      <c r="E42" s="22"/>
      <c r="F42" s="84"/>
      <c r="G42" s="62"/>
      <c r="H42" s="85"/>
      <c r="I42" s="96">
        <f>IFERROR(ROUND(IF('!!COMPLETE FIRST!!'!$E$11="yes",(I22*G42),((E42/12)*G22)*H22),2),0)</f>
        <v>0</v>
      </c>
    </row>
    <row r="43" spans="1:9" x14ac:dyDescent="0.3">
      <c r="A43" s="152" t="str">
        <f t="shared" si="3"/>
        <v>NO</v>
      </c>
      <c r="C43" s="185" t="str">
        <f t="shared" si="2"/>
        <v/>
      </c>
      <c r="D43" s="188" t="str">
        <f t="shared" si="2"/>
        <v/>
      </c>
      <c r="E43" s="24"/>
      <c r="F43" s="86"/>
      <c r="G43" s="198"/>
      <c r="H43" s="87"/>
      <c r="I43" s="96">
        <f>IFERROR(ROUND(IF('!!COMPLETE FIRST!!'!$E$11="yes",(I23*G43),((E43/12)*G23)*H23),2),0)</f>
        <v>0</v>
      </c>
    </row>
    <row r="44" spans="1:9" ht="15" thickBot="1" x14ac:dyDescent="0.35">
      <c r="A44" s="152" t="str">
        <f t="shared" si="3"/>
        <v>NO</v>
      </c>
      <c r="C44" s="189" t="str">
        <f t="shared" si="2"/>
        <v/>
      </c>
      <c r="D44" s="190" t="str">
        <f t="shared" si="2"/>
        <v/>
      </c>
      <c r="E44" s="147"/>
      <c r="F44" s="148"/>
      <c r="G44" s="199"/>
      <c r="H44" s="149"/>
      <c r="I44" s="96">
        <f>IFERROR(ROUND(IF('!!COMPLETE FIRST!!'!$E$11="yes",(I24*G44),((E44/12)*G24)*H24),2),0)</f>
        <v>0</v>
      </c>
    </row>
    <row r="45" spans="1:9" ht="16.2" thickTop="1" x14ac:dyDescent="0.3">
      <c r="A45" s="152" t="str">
        <f t="shared" si="3"/>
        <v>NO</v>
      </c>
      <c r="C45" s="254" t="s">
        <v>59</v>
      </c>
      <c r="D45" s="255"/>
      <c r="E45" s="255"/>
      <c r="F45" s="255"/>
      <c r="G45" s="255"/>
      <c r="H45" s="256"/>
      <c r="I45" s="102">
        <f>SUM(I27:I44)</f>
        <v>0</v>
      </c>
    </row>
    <row r="46" spans="1:9" ht="16.2" thickBot="1" x14ac:dyDescent="0.35">
      <c r="A46" s="152" t="str">
        <f t="shared" si="3"/>
        <v>NO</v>
      </c>
      <c r="C46" s="257" t="s">
        <v>61</v>
      </c>
      <c r="D46" s="258"/>
      <c r="E46" s="258"/>
      <c r="F46" s="258"/>
      <c r="G46" s="258"/>
      <c r="H46" s="258"/>
      <c r="I46" s="103">
        <f>SUM(I45,I25)</f>
        <v>0</v>
      </c>
    </row>
    <row r="47" spans="1:9" ht="15" thickBot="1" x14ac:dyDescent="0.35">
      <c r="A47" s="152" t="str">
        <f>A58</f>
        <v>NO</v>
      </c>
      <c r="C47" s="44" t="s">
        <v>63</v>
      </c>
      <c r="D47" s="70" t="s">
        <v>78</v>
      </c>
      <c r="E47" s="261" t="s">
        <v>79</v>
      </c>
      <c r="F47" s="262"/>
      <c r="G47" s="262"/>
      <c r="H47" s="262"/>
      <c r="I47" s="95" t="s">
        <v>1</v>
      </c>
    </row>
    <row r="48" spans="1:9" x14ac:dyDescent="0.3">
      <c r="A48" s="152" t="str">
        <f t="shared" ref="A48:A72" si="4">IF(I48&gt;0,"YES","NO")</f>
        <v>NO</v>
      </c>
      <c r="C48" s="3"/>
      <c r="D48" s="66">
        <v>0</v>
      </c>
      <c r="E48" s="263"/>
      <c r="F48" s="264"/>
      <c r="G48" s="264"/>
      <c r="H48" s="264"/>
      <c r="I48" s="96">
        <f>D48</f>
        <v>0</v>
      </c>
    </row>
    <row r="49" spans="1:9" x14ac:dyDescent="0.3">
      <c r="A49" s="152" t="str">
        <f t="shared" si="4"/>
        <v>NO</v>
      </c>
      <c r="C49" s="4"/>
      <c r="D49" s="67">
        <v>0</v>
      </c>
      <c r="E49" s="259"/>
      <c r="F49" s="260"/>
      <c r="G49" s="260"/>
      <c r="H49" s="260"/>
      <c r="I49" s="96">
        <f t="shared" ref="I49:I57" si="5">D49</f>
        <v>0</v>
      </c>
    </row>
    <row r="50" spans="1:9" x14ac:dyDescent="0.3">
      <c r="A50" s="152" t="str">
        <f t="shared" si="4"/>
        <v>NO</v>
      </c>
      <c r="C50" s="45"/>
      <c r="D50" s="68">
        <v>0</v>
      </c>
      <c r="E50" s="259"/>
      <c r="F50" s="260"/>
      <c r="G50" s="260"/>
      <c r="H50" s="260"/>
      <c r="I50" s="98">
        <f t="shared" si="5"/>
        <v>0</v>
      </c>
    </row>
    <row r="51" spans="1:9" x14ac:dyDescent="0.3">
      <c r="A51" s="152" t="str">
        <f t="shared" si="4"/>
        <v>NO</v>
      </c>
      <c r="C51" s="3"/>
      <c r="D51" s="66">
        <v>0</v>
      </c>
      <c r="E51" s="259"/>
      <c r="F51" s="260"/>
      <c r="G51" s="260"/>
      <c r="H51" s="260"/>
      <c r="I51" s="96">
        <f t="shared" si="5"/>
        <v>0</v>
      </c>
    </row>
    <row r="52" spans="1:9" x14ac:dyDescent="0.3">
      <c r="A52" s="152" t="str">
        <f t="shared" si="4"/>
        <v>NO</v>
      </c>
      <c r="C52" s="45"/>
      <c r="D52" s="64">
        <v>0</v>
      </c>
      <c r="E52" s="259"/>
      <c r="F52" s="260"/>
      <c r="G52" s="260"/>
      <c r="H52" s="260"/>
      <c r="I52" s="98">
        <f t="shared" si="5"/>
        <v>0</v>
      </c>
    </row>
    <row r="53" spans="1:9" x14ac:dyDescent="0.3">
      <c r="A53" s="152" t="str">
        <f t="shared" si="4"/>
        <v>NO</v>
      </c>
      <c r="C53" s="45"/>
      <c r="D53" s="64">
        <v>0</v>
      </c>
      <c r="E53" s="259"/>
      <c r="F53" s="260"/>
      <c r="G53" s="260"/>
      <c r="H53" s="260"/>
      <c r="I53" s="98">
        <f t="shared" si="5"/>
        <v>0</v>
      </c>
    </row>
    <row r="54" spans="1:9" x14ac:dyDescent="0.3">
      <c r="A54" s="152" t="str">
        <f t="shared" si="4"/>
        <v>NO</v>
      </c>
      <c r="C54" s="45"/>
      <c r="D54" s="64">
        <v>0</v>
      </c>
      <c r="E54" s="259"/>
      <c r="F54" s="260"/>
      <c r="G54" s="260"/>
      <c r="H54" s="260"/>
      <c r="I54" s="98">
        <f t="shared" si="5"/>
        <v>0</v>
      </c>
    </row>
    <row r="55" spans="1:9" x14ac:dyDescent="0.3">
      <c r="A55" s="152" t="str">
        <f t="shared" si="4"/>
        <v>NO</v>
      </c>
      <c r="C55" s="45"/>
      <c r="D55" s="64">
        <v>0</v>
      </c>
      <c r="E55" s="259"/>
      <c r="F55" s="260"/>
      <c r="G55" s="260"/>
      <c r="H55" s="260"/>
      <c r="I55" s="98">
        <f t="shared" si="5"/>
        <v>0</v>
      </c>
    </row>
    <row r="56" spans="1:9" x14ac:dyDescent="0.3">
      <c r="A56" s="152" t="str">
        <f t="shared" si="4"/>
        <v>NO</v>
      </c>
      <c r="C56" s="47"/>
      <c r="D56" s="65">
        <v>0</v>
      </c>
      <c r="E56" s="273"/>
      <c r="F56" s="274"/>
      <c r="G56" s="274"/>
      <c r="H56" s="274"/>
      <c r="I56" s="98">
        <f t="shared" si="5"/>
        <v>0</v>
      </c>
    </row>
    <row r="57" spans="1:9" ht="15" thickBot="1" x14ac:dyDescent="0.35">
      <c r="A57" s="152" t="str">
        <f t="shared" si="4"/>
        <v>NO</v>
      </c>
      <c r="C57" s="150"/>
      <c r="D57" s="90">
        <v>0</v>
      </c>
      <c r="E57" s="275"/>
      <c r="F57" s="276"/>
      <c r="G57" s="276"/>
      <c r="H57" s="276"/>
      <c r="I57" s="99">
        <f t="shared" si="5"/>
        <v>0</v>
      </c>
    </row>
    <row r="58" spans="1:9" ht="16.8" thickTop="1" thickBot="1" x14ac:dyDescent="0.35">
      <c r="A58" s="152" t="str">
        <f t="shared" si="4"/>
        <v>NO</v>
      </c>
      <c r="C58" s="254" t="s">
        <v>64</v>
      </c>
      <c r="D58" s="255"/>
      <c r="E58" s="255"/>
      <c r="F58" s="255"/>
      <c r="G58" s="255"/>
      <c r="H58" s="256"/>
      <c r="I58" s="107">
        <f>SUM(I48:I57)</f>
        <v>0</v>
      </c>
    </row>
    <row r="59" spans="1:9" ht="18.600000000000001" thickBot="1" x14ac:dyDescent="0.35">
      <c r="A59" s="152" t="str">
        <f>A71</f>
        <v>NO</v>
      </c>
      <c r="C59" s="232" t="s">
        <v>100</v>
      </c>
      <c r="D59" s="233"/>
      <c r="E59" s="233"/>
      <c r="F59" s="233"/>
      <c r="G59" s="233"/>
      <c r="H59" s="233"/>
      <c r="I59" s="248"/>
    </row>
    <row r="60" spans="1:9" ht="15" thickBot="1" x14ac:dyDescent="0.35">
      <c r="A60" s="152" t="str">
        <f>A71</f>
        <v>NO</v>
      </c>
      <c r="C60" s="44" t="s">
        <v>109</v>
      </c>
      <c r="D60" s="70" t="s">
        <v>78</v>
      </c>
      <c r="E60" s="261" t="s">
        <v>79</v>
      </c>
      <c r="F60" s="262"/>
      <c r="G60" s="262"/>
      <c r="H60" s="262"/>
      <c r="I60" s="100"/>
    </row>
    <row r="61" spans="1:9" x14ac:dyDescent="0.3">
      <c r="A61" s="152" t="str">
        <f t="shared" si="4"/>
        <v>NO</v>
      </c>
      <c r="C61" s="3"/>
      <c r="D61" s="66">
        <v>0</v>
      </c>
      <c r="E61" s="263"/>
      <c r="F61" s="264"/>
      <c r="G61" s="264"/>
      <c r="H61" s="264"/>
      <c r="I61" s="96">
        <f>D61</f>
        <v>0</v>
      </c>
    </row>
    <row r="62" spans="1:9" x14ac:dyDescent="0.3">
      <c r="A62" s="152" t="str">
        <f t="shared" si="4"/>
        <v>NO</v>
      </c>
      <c r="C62" s="4"/>
      <c r="D62" s="67">
        <v>0</v>
      </c>
      <c r="E62" s="259"/>
      <c r="F62" s="260"/>
      <c r="G62" s="260"/>
      <c r="H62" s="260"/>
      <c r="I62" s="96">
        <f t="shared" ref="I62:I70" si="6">D62</f>
        <v>0</v>
      </c>
    </row>
    <row r="63" spans="1:9" x14ac:dyDescent="0.3">
      <c r="A63" s="152" t="str">
        <f t="shared" si="4"/>
        <v>NO</v>
      </c>
      <c r="C63" s="45"/>
      <c r="D63" s="68">
        <v>0</v>
      </c>
      <c r="E63" s="259"/>
      <c r="F63" s="260"/>
      <c r="G63" s="260"/>
      <c r="H63" s="260"/>
      <c r="I63" s="98">
        <f t="shared" si="6"/>
        <v>0</v>
      </c>
    </row>
    <row r="64" spans="1:9" x14ac:dyDescent="0.3">
      <c r="A64" s="152" t="str">
        <f t="shared" si="4"/>
        <v>NO</v>
      </c>
      <c r="C64" s="3"/>
      <c r="D64" s="66">
        <v>0</v>
      </c>
      <c r="E64" s="259"/>
      <c r="F64" s="260"/>
      <c r="G64" s="260"/>
      <c r="H64" s="260"/>
      <c r="I64" s="96">
        <f t="shared" si="6"/>
        <v>0</v>
      </c>
    </row>
    <row r="65" spans="1:9" x14ac:dyDescent="0.3">
      <c r="A65" s="152" t="str">
        <f t="shared" si="4"/>
        <v>NO</v>
      </c>
      <c r="C65" s="45"/>
      <c r="D65" s="64">
        <v>0</v>
      </c>
      <c r="E65" s="259"/>
      <c r="F65" s="260"/>
      <c r="G65" s="260"/>
      <c r="H65" s="260"/>
      <c r="I65" s="98">
        <f t="shared" si="6"/>
        <v>0</v>
      </c>
    </row>
    <row r="66" spans="1:9" x14ac:dyDescent="0.3">
      <c r="A66" s="152" t="str">
        <f t="shared" si="4"/>
        <v>NO</v>
      </c>
      <c r="C66" s="45"/>
      <c r="D66" s="64">
        <v>0</v>
      </c>
      <c r="E66" s="259"/>
      <c r="F66" s="260"/>
      <c r="G66" s="260"/>
      <c r="H66" s="260"/>
      <c r="I66" s="98">
        <f t="shared" si="6"/>
        <v>0</v>
      </c>
    </row>
    <row r="67" spans="1:9" x14ac:dyDescent="0.3">
      <c r="A67" s="152" t="str">
        <f t="shared" si="4"/>
        <v>NO</v>
      </c>
      <c r="C67" s="45"/>
      <c r="D67" s="64">
        <v>0</v>
      </c>
      <c r="E67" s="259"/>
      <c r="F67" s="260"/>
      <c r="G67" s="260"/>
      <c r="H67" s="260"/>
      <c r="I67" s="98">
        <f t="shared" si="6"/>
        <v>0</v>
      </c>
    </row>
    <row r="68" spans="1:9" x14ac:dyDescent="0.3">
      <c r="A68" s="152" t="str">
        <f t="shared" si="4"/>
        <v>NO</v>
      </c>
      <c r="C68" s="45"/>
      <c r="D68" s="64">
        <v>0</v>
      </c>
      <c r="E68" s="259"/>
      <c r="F68" s="260"/>
      <c r="G68" s="260"/>
      <c r="H68" s="260"/>
      <c r="I68" s="98">
        <f t="shared" si="6"/>
        <v>0</v>
      </c>
    </row>
    <row r="69" spans="1:9" x14ac:dyDescent="0.3">
      <c r="A69" s="152" t="str">
        <f t="shared" si="4"/>
        <v>NO</v>
      </c>
      <c r="C69" s="47"/>
      <c r="D69" s="65">
        <v>0</v>
      </c>
      <c r="E69" s="273"/>
      <c r="F69" s="274"/>
      <c r="G69" s="274"/>
      <c r="H69" s="274"/>
      <c r="I69" s="98">
        <f t="shared" si="6"/>
        <v>0</v>
      </c>
    </row>
    <row r="70" spans="1:9" ht="15" thickBot="1" x14ac:dyDescent="0.35">
      <c r="A70" s="152" t="str">
        <f t="shared" si="4"/>
        <v>NO</v>
      </c>
      <c r="C70" s="150"/>
      <c r="D70" s="90">
        <v>0</v>
      </c>
      <c r="E70" s="275"/>
      <c r="F70" s="276"/>
      <c r="G70" s="276"/>
      <c r="H70" s="276"/>
      <c r="I70" s="99">
        <f t="shared" si="6"/>
        <v>0</v>
      </c>
    </row>
    <row r="71" spans="1:9" ht="16.2" thickTop="1" x14ac:dyDescent="0.3">
      <c r="A71" s="152" t="str">
        <f t="shared" si="4"/>
        <v>NO</v>
      </c>
      <c r="C71" s="254" t="s">
        <v>101</v>
      </c>
      <c r="D71" s="255"/>
      <c r="E71" s="255"/>
      <c r="F71" s="255"/>
      <c r="G71" s="255"/>
      <c r="H71" s="256"/>
      <c r="I71" s="107">
        <f>SUM(I61:I70)</f>
        <v>0</v>
      </c>
    </row>
    <row r="72" spans="1:9" ht="16.2" thickBot="1" x14ac:dyDescent="0.35">
      <c r="A72" s="152" t="str">
        <f t="shared" si="4"/>
        <v>NO</v>
      </c>
      <c r="C72" s="257" t="s">
        <v>102</v>
      </c>
      <c r="D72" s="258"/>
      <c r="E72" s="258"/>
      <c r="F72" s="258"/>
      <c r="G72" s="258"/>
      <c r="H72" s="258"/>
      <c r="I72" s="108">
        <f>SUM(I71,I58,I46)</f>
        <v>0</v>
      </c>
    </row>
    <row r="73" spans="1:9" ht="18.600000000000001" thickBot="1" x14ac:dyDescent="0.35">
      <c r="A73" s="152"/>
      <c r="C73" s="232" t="s">
        <v>103</v>
      </c>
      <c r="D73" s="233"/>
      <c r="E73" s="233"/>
      <c r="F73" s="233"/>
      <c r="G73" s="233"/>
      <c r="H73" s="233"/>
      <c r="I73" s="248"/>
    </row>
    <row r="74" spans="1:9" x14ac:dyDescent="0.3">
      <c r="A74" s="152"/>
      <c r="C74" s="279" t="str">
        <f>IF('!!COMPLETE FIRST!!'!F5=KEY!G2,KEY!G39,IF('!!COMPLETE FIRST!!'!F5=KEY!G3,KEY!G41,IF('!!COMPLETE FIRST!!'!F5=KEY!G4,KEY!G40,IF('!!COMPLETE FIRST!!'!F5=KEY!G5,KEY!G42,""))))</f>
        <v/>
      </c>
      <c r="D74" s="280"/>
      <c r="E74" s="280"/>
      <c r="F74" s="280"/>
      <c r="G74" s="280"/>
      <c r="H74" s="280"/>
      <c r="I74" s="281"/>
    </row>
    <row r="75" spans="1:9" x14ac:dyDescent="0.3">
      <c r="A75" s="152"/>
      <c r="C75" s="282"/>
      <c r="D75" s="283"/>
      <c r="E75" s="283"/>
      <c r="F75" s="283"/>
      <c r="G75" s="283"/>
      <c r="H75" s="283"/>
      <c r="I75" s="284"/>
    </row>
    <row r="76" spans="1:9" x14ac:dyDescent="0.3">
      <c r="A76" s="152"/>
      <c r="C76" s="282"/>
      <c r="D76" s="283"/>
      <c r="E76" s="283"/>
      <c r="F76" s="283"/>
      <c r="G76" s="283"/>
      <c r="H76" s="283"/>
      <c r="I76" s="284"/>
    </row>
    <row r="77" spans="1:9" ht="15" thickBot="1" x14ac:dyDescent="0.35">
      <c r="A77" s="152"/>
      <c r="C77" s="285"/>
      <c r="D77" s="286"/>
      <c r="E77" s="286"/>
      <c r="F77" s="286"/>
      <c r="G77" s="286"/>
      <c r="H77" s="286"/>
      <c r="I77" s="287"/>
    </row>
    <row r="78" spans="1:9" ht="15" thickBot="1" x14ac:dyDescent="0.35">
      <c r="A78" s="152" t="str">
        <f>IF(I84&gt;0,"YES","NO")</f>
        <v>NO</v>
      </c>
      <c r="C78" s="42" t="s">
        <v>111</v>
      </c>
      <c r="D78" s="43" t="s">
        <v>46</v>
      </c>
      <c r="E78" s="43" t="s">
        <v>44</v>
      </c>
      <c r="F78" s="43" t="s">
        <v>67</v>
      </c>
      <c r="G78" s="43" t="s">
        <v>68</v>
      </c>
      <c r="H78" s="93" t="s">
        <v>43</v>
      </c>
      <c r="I78" s="109" t="s">
        <v>1</v>
      </c>
    </row>
    <row r="79" spans="1:9" x14ac:dyDescent="0.3">
      <c r="A79" s="152" t="str">
        <f t="shared" ref="A79:A84" si="7">IF(I79&gt;0,"YES","NO")</f>
        <v>NO</v>
      </c>
      <c r="C79" s="1"/>
      <c r="D79" s="2"/>
      <c r="E79" s="22"/>
      <c r="F79" s="25"/>
      <c r="G79" s="62"/>
      <c r="H79" s="27"/>
      <c r="I79" s="96">
        <f>ROUND((IFERROR(((E79/12)*G79)*H79,0)),2)</f>
        <v>0</v>
      </c>
    </row>
    <row r="80" spans="1:9" x14ac:dyDescent="0.3">
      <c r="A80" s="152" t="str">
        <f t="shared" si="7"/>
        <v>NO</v>
      </c>
      <c r="C80" s="1"/>
      <c r="D80" s="2"/>
      <c r="E80" s="22"/>
      <c r="F80" s="72"/>
      <c r="G80" s="71"/>
      <c r="H80" s="27"/>
      <c r="I80" s="96">
        <f>ROUND((IFERROR(((E80/12)*G80)*H80,0)),2)</f>
        <v>0</v>
      </c>
    </row>
    <row r="81" spans="1:9" x14ac:dyDescent="0.3">
      <c r="A81" s="152" t="str">
        <f t="shared" si="7"/>
        <v>NO</v>
      </c>
      <c r="C81" s="1"/>
      <c r="D81" s="2"/>
      <c r="E81" s="22"/>
      <c r="F81" s="72"/>
      <c r="G81" s="71"/>
      <c r="H81" s="27"/>
      <c r="I81" s="96">
        <f>ROUND((IFERROR(((E81/12)*G81)*H81,0)),2)</f>
        <v>0</v>
      </c>
    </row>
    <row r="82" spans="1:9" x14ac:dyDescent="0.3">
      <c r="A82" s="152" t="str">
        <f t="shared" si="7"/>
        <v>NO</v>
      </c>
      <c r="C82" s="1"/>
      <c r="D82" s="2"/>
      <c r="E82" s="22"/>
      <c r="F82" s="72"/>
      <c r="G82" s="71"/>
      <c r="H82" s="27"/>
      <c r="I82" s="96">
        <f>ROUND((IFERROR(((E82/12)*G82)*H82,0)),2)</f>
        <v>0</v>
      </c>
    </row>
    <row r="83" spans="1:9" ht="15" thickBot="1" x14ac:dyDescent="0.35">
      <c r="A83" s="152" t="str">
        <f t="shared" si="7"/>
        <v>NO</v>
      </c>
      <c r="C83" s="1"/>
      <c r="D83" s="2"/>
      <c r="E83" s="22"/>
      <c r="F83" s="72"/>
      <c r="G83" s="71"/>
      <c r="H83" s="27"/>
      <c r="I83" s="96">
        <f>ROUND((IFERROR(((E83/12)*G83)*H83,0)),2)</f>
        <v>0</v>
      </c>
    </row>
    <row r="84" spans="1:9" ht="16.8" thickTop="1" thickBot="1" x14ac:dyDescent="0.35">
      <c r="A84" s="152" t="str">
        <f t="shared" si="7"/>
        <v>NO</v>
      </c>
      <c r="C84" s="251" t="s">
        <v>90</v>
      </c>
      <c r="D84" s="252"/>
      <c r="E84" s="252"/>
      <c r="F84" s="252"/>
      <c r="G84" s="252"/>
      <c r="H84" s="253"/>
      <c r="I84" s="172">
        <f>SUM(I79:I83)</f>
        <v>0</v>
      </c>
    </row>
    <row r="85" spans="1:9" ht="15" thickBot="1" x14ac:dyDescent="0.35">
      <c r="A85" s="152" t="str">
        <f>IF(I91&gt;0,"YES","NO")</f>
        <v>NO</v>
      </c>
      <c r="C85" s="42" t="s">
        <v>111</v>
      </c>
      <c r="D85" s="43" t="s">
        <v>46</v>
      </c>
      <c r="E85" s="43" t="str">
        <f>IF('!!COMPLETE FIRST!!'!$E$11="YES","","100% Annual Fringe Cost")</f>
        <v>100% Annual Fringe Cost</v>
      </c>
      <c r="F85" s="43"/>
      <c r="G85" s="43" t="str">
        <f>IF('!!COMPLETE FIRST!!'!$E$11="YES","Fringe Rate %","")</f>
        <v/>
      </c>
      <c r="H85" s="93"/>
      <c r="I85" s="95" t="s">
        <v>1</v>
      </c>
    </row>
    <row r="86" spans="1:9" x14ac:dyDescent="0.3">
      <c r="A86" s="152" t="str">
        <f t="shared" ref="A86:A91" si="8">IF(I86&gt;0,"YES","NO")</f>
        <v>NO</v>
      </c>
      <c r="C86" s="191" t="str">
        <f t="shared" ref="C86:D90" si="9">IF(C79="","",C79)</f>
        <v/>
      </c>
      <c r="D86" s="192" t="str">
        <f t="shared" si="9"/>
        <v/>
      </c>
      <c r="E86" s="22"/>
      <c r="F86" s="84"/>
      <c r="G86" s="62"/>
      <c r="H86" s="85"/>
      <c r="I86" s="96">
        <f>IFERROR(ROUND(IF('!!COMPLETE FIRST!!'!$E$11="yes",(I79*G86),((E86/12)*G79)*H79),2),0)</f>
        <v>0</v>
      </c>
    </row>
    <row r="87" spans="1:9" x14ac:dyDescent="0.3">
      <c r="A87" s="152" t="str">
        <f t="shared" si="8"/>
        <v>NO</v>
      </c>
      <c r="C87" s="83" t="str">
        <f t="shared" si="9"/>
        <v/>
      </c>
      <c r="D87" s="193" t="str">
        <f t="shared" si="9"/>
        <v/>
      </c>
      <c r="E87" s="22"/>
      <c r="F87" s="84"/>
      <c r="G87" s="62"/>
      <c r="H87" s="85"/>
      <c r="I87" s="96">
        <f>IFERROR(ROUND(IF('!!COMPLETE FIRST!!'!$E$11="yes",(I80*G87),((E87/12)*G80)*H80),2),0)</f>
        <v>0</v>
      </c>
    </row>
    <row r="88" spans="1:9" x14ac:dyDescent="0.3">
      <c r="A88" s="152" t="str">
        <f t="shared" si="8"/>
        <v>NO</v>
      </c>
      <c r="C88" s="83" t="str">
        <f t="shared" si="9"/>
        <v/>
      </c>
      <c r="D88" s="193" t="str">
        <f t="shared" si="9"/>
        <v/>
      </c>
      <c r="E88" s="22"/>
      <c r="F88" s="84"/>
      <c r="G88" s="62"/>
      <c r="H88" s="85"/>
      <c r="I88" s="96">
        <f>IFERROR(ROUND(IF('!!COMPLETE FIRST!!'!$E$11="yes",(I81*G88),((E88/12)*G81)*H81),2),0)</f>
        <v>0</v>
      </c>
    </row>
    <row r="89" spans="1:9" x14ac:dyDescent="0.3">
      <c r="A89" s="152" t="str">
        <f t="shared" si="8"/>
        <v>NO</v>
      </c>
      <c r="C89" s="83" t="str">
        <f t="shared" si="9"/>
        <v/>
      </c>
      <c r="D89" s="193" t="str">
        <f t="shared" si="9"/>
        <v/>
      </c>
      <c r="E89" s="22"/>
      <c r="F89" s="84"/>
      <c r="G89" s="62"/>
      <c r="H89" s="85"/>
      <c r="I89" s="96">
        <f>IFERROR(ROUND(IF('!!COMPLETE FIRST!!'!$E$11="yes",(I82*G89),((E89/12)*G82)*H82),2),0)</f>
        <v>0</v>
      </c>
    </row>
    <row r="90" spans="1:9" ht="15" thickBot="1" x14ac:dyDescent="0.35">
      <c r="A90" s="152" t="str">
        <f t="shared" si="8"/>
        <v>NO</v>
      </c>
      <c r="C90" s="194" t="str">
        <f t="shared" si="9"/>
        <v/>
      </c>
      <c r="D90" s="195" t="str">
        <f t="shared" si="9"/>
        <v/>
      </c>
      <c r="E90" s="22"/>
      <c r="F90" s="84"/>
      <c r="G90" s="62"/>
      <c r="H90" s="85"/>
      <c r="I90" s="96">
        <f>IFERROR(ROUND(IF('!!COMPLETE FIRST!!'!$E$11="yes",(I83*G90),((E90/12)*G83)*H83),2),0)</f>
        <v>0</v>
      </c>
    </row>
    <row r="91" spans="1:9" ht="16.8" thickTop="1" thickBot="1" x14ac:dyDescent="0.35">
      <c r="A91" s="152" t="str">
        <f t="shared" si="8"/>
        <v>NO</v>
      </c>
      <c r="C91" s="251" t="s">
        <v>91</v>
      </c>
      <c r="D91" s="252"/>
      <c r="E91" s="252"/>
      <c r="F91" s="252"/>
      <c r="G91" s="252"/>
      <c r="H91" s="253"/>
      <c r="I91" s="172">
        <f>SUM(I86:I90)</f>
        <v>0</v>
      </c>
    </row>
    <row r="92" spans="1:9" ht="15" thickBot="1" x14ac:dyDescent="0.35">
      <c r="A92" s="152" t="str">
        <f>IF(I104&gt;0,"YES","NO")</f>
        <v>NO</v>
      </c>
      <c r="C92" s="42" t="s">
        <v>62</v>
      </c>
      <c r="D92" s="43" t="s">
        <v>78</v>
      </c>
      <c r="E92" s="277" t="s">
        <v>82</v>
      </c>
      <c r="F92" s="278"/>
      <c r="G92" s="278"/>
      <c r="H92" s="278"/>
      <c r="I92" s="109"/>
    </row>
    <row r="93" spans="1:9" x14ac:dyDescent="0.3">
      <c r="A93" s="152" t="str">
        <f t="shared" ref="A93:A105" si="10">IF(I93&gt;0,"YES","NO")</f>
        <v>NO</v>
      </c>
      <c r="C93" s="1"/>
      <c r="D93" s="74">
        <v>0</v>
      </c>
      <c r="E93" s="290"/>
      <c r="F93" s="291"/>
      <c r="G93" s="291"/>
      <c r="H93" s="291"/>
      <c r="I93" s="96">
        <f>D93</f>
        <v>0</v>
      </c>
    </row>
    <row r="94" spans="1:9" x14ac:dyDescent="0.3">
      <c r="A94" s="152" t="str">
        <f t="shared" si="10"/>
        <v>NO</v>
      </c>
      <c r="C94" s="1"/>
      <c r="D94" s="74">
        <v>0</v>
      </c>
      <c r="E94" s="288"/>
      <c r="F94" s="289"/>
      <c r="G94" s="289"/>
      <c r="H94" s="289"/>
      <c r="I94" s="96">
        <f t="shared" ref="I94:I102" si="11">D94</f>
        <v>0</v>
      </c>
    </row>
    <row r="95" spans="1:9" x14ac:dyDescent="0.3">
      <c r="A95" s="152" t="str">
        <f t="shared" si="10"/>
        <v>NO</v>
      </c>
      <c r="C95" s="1"/>
      <c r="D95" s="74">
        <v>0</v>
      </c>
      <c r="E95" s="288"/>
      <c r="F95" s="289"/>
      <c r="G95" s="289"/>
      <c r="H95" s="289"/>
      <c r="I95" s="96">
        <f t="shared" si="11"/>
        <v>0</v>
      </c>
    </row>
    <row r="96" spans="1:9" x14ac:dyDescent="0.3">
      <c r="A96" s="152" t="str">
        <f t="shared" si="10"/>
        <v>NO</v>
      </c>
      <c r="C96" s="1"/>
      <c r="D96" s="74">
        <v>0</v>
      </c>
      <c r="E96" s="288"/>
      <c r="F96" s="289"/>
      <c r="G96" s="289"/>
      <c r="H96" s="289"/>
      <c r="I96" s="96">
        <f t="shared" si="11"/>
        <v>0</v>
      </c>
    </row>
    <row r="97" spans="1:12" x14ac:dyDescent="0.3">
      <c r="A97" s="152" t="str">
        <f t="shared" si="10"/>
        <v>NO</v>
      </c>
      <c r="C97" s="1"/>
      <c r="D97" s="74">
        <v>0</v>
      </c>
      <c r="E97" s="288"/>
      <c r="F97" s="289"/>
      <c r="G97" s="289"/>
      <c r="H97" s="289"/>
      <c r="I97" s="96">
        <f t="shared" si="11"/>
        <v>0</v>
      </c>
    </row>
    <row r="98" spans="1:12" x14ac:dyDescent="0.3">
      <c r="A98" s="152" t="str">
        <f t="shared" si="10"/>
        <v>NO</v>
      </c>
      <c r="C98" s="1"/>
      <c r="D98" s="74">
        <v>0</v>
      </c>
      <c r="E98" s="288"/>
      <c r="F98" s="289"/>
      <c r="G98" s="289"/>
      <c r="H98" s="289"/>
      <c r="I98" s="96">
        <f t="shared" si="11"/>
        <v>0</v>
      </c>
    </row>
    <row r="99" spans="1:12" x14ac:dyDescent="0.3">
      <c r="A99" s="152" t="str">
        <f t="shared" si="10"/>
        <v>NO</v>
      </c>
      <c r="C99" s="1"/>
      <c r="D99" s="74">
        <v>0</v>
      </c>
      <c r="E99" s="288"/>
      <c r="F99" s="289"/>
      <c r="G99" s="289"/>
      <c r="H99" s="289"/>
      <c r="I99" s="96">
        <f t="shared" si="11"/>
        <v>0</v>
      </c>
    </row>
    <row r="100" spans="1:12" x14ac:dyDescent="0.3">
      <c r="A100" s="152" t="str">
        <f t="shared" si="10"/>
        <v>NO</v>
      </c>
      <c r="C100" s="1"/>
      <c r="D100" s="74">
        <v>0</v>
      </c>
      <c r="E100" s="288"/>
      <c r="F100" s="289"/>
      <c r="G100" s="289"/>
      <c r="H100" s="289"/>
      <c r="I100" s="96">
        <f t="shared" si="11"/>
        <v>0</v>
      </c>
    </row>
    <row r="101" spans="1:12" x14ac:dyDescent="0.3">
      <c r="A101" s="152" t="str">
        <f t="shared" si="10"/>
        <v>NO</v>
      </c>
      <c r="C101" s="46"/>
      <c r="D101" s="75">
        <v>0</v>
      </c>
      <c r="E101" s="288"/>
      <c r="F101" s="289"/>
      <c r="G101" s="289"/>
      <c r="H101" s="289"/>
      <c r="I101" s="96">
        <f t="shared" si="11"/>
        <v>0</v>
      </c>
    </row>
    <row r="102" spans="1:12" ht="15" thickBot="1" x14ac:dyDescent="0.35">
      <c r="A102" s="152" t="str">
        <f t="shared" si="10"/>
        <v>NO</v>
      </c>
      <c r="C102" s="1"/>
      <c r="D102" s="74">
        <v>0</v>
      </c>
      <c r="E102" s="288"/>
      <c r="F102" s="289"/>
      <c r="G102" s="289"/>
      <c r="H102" s="289"/>
      <c r="I102" s="96">
        <f t="shared" si="11"/>
        <v>0</v>
      </c>
    </row>
    <row r="103" spans="1:12" ht="15" thickBot="1" x14ac:dyDescent="0.35">
      <c r="A103" s="152" t="str">
        <f t="shared" si="10"/>
        <v>NO</v>
      </c>
      <c r="C103" s="203" t="s">
        <v>112</v>
      </c>
      <c r="D103" s="204"/>
      <c r="E103" s="245" t="s">
        <v>113</v>
      </c>
      <c r="F103" s="246"/>
      <c r="G103" s="246"/>
      <c r="H103" s="247"/>
      <c r="I103" s="205">
        <f>D103*(I46+I58)</f>
        <v>0</v>
      </c>
    </row>
    <row r="104" spans="1:12" ht="16.8" thickTop="1" thickBot="1" x14ac:dyDescent="0.35">
      <c r="A104" s="152" t="str">
        <f t="shared" si="10"/>
        <v>NO</v>
      </c>
      <c r="C104" s="251" t="s">
        <v>92</v>
      </c>
      <c r="D104" s="252"/>
      <c r="E104" s="252"/>
      <c r="F104" s="252"/>
      <c r="G104" s="252"/>
      <c r="H104" s="253"/>
      <c r="I104" s="172">
        <f>SUM(I93:I103)</f>
        <v>0</v>
      </c>
    </row>
    <row r="105" spans="1:12" ht="15.6" x14ac:dyDescent="0.3">
      <c r="A105" s="152" t="str">
        <f t="shared" si="10"/>
        <v>YES</v>
      </c>
      <c r="C105" s="238" t="str">
        <f>IF('!!COMPLETE FIRST!!'!$F$5=KEY!G3,"Cost Allocation Subtotal","")</f>
        <v/>
      </c>
      <c r="D105" s="239"/>
      <c r="E105" s="239"/>
      <c r="F105" s="239"/>
      <c r="G105" s="239"/>
      <c r="H105" s="240"/>
      <c r="I105" s="110" t="str">
        <f>IF('!!COMPLETE FIRST!!'!F5=KEY!G3,SUM(I84,I91,I104),IF('!!COMPLETE FIRST!!'!F5=KEY!G6,SUM(I84,I91,I104),""))</f>
        <v/>
      </c>
    </row>
    <row r="106" spans="1:12" ht="15.6" x14ac:dyDescent="0.3">
      <c r="A106" s="152"/>
      <c r="C106" s="265" t="str">
        <f>IF('!!COMPLETE FIRST!!'!$F$5=KEY!G2,"Negotiated Indirect Cost Rate","")</f>
        <v/>
      </c>
      <c r="D106" s="266"/>
      <c r="E106" s="266"/>
      <c r="F106" s="266"/>
      <c r="G106" s="266"/>
      <c r="H106" s="269"/>
      <c r="I106" s="111" t="str">
        <f>IF('!!COMPLETE FIRST!!'!F5=KEY!G2,IF('!!COMPLETE FIRST!!'!$E$7&gt;=0.1,($I$72-$I$71)*0.1,($I$72-$I$71)*'!!COMPLETE FIRST!!'!$E$7),"")</f>
        <v/>
      </c>
    </row>
    <row r="107" spans="1:12" ht="15.6" x14ac:dyDescent="0.3">
      <c r="A107" s="152"/>
      <c r="C107" s="265" t="str">
        <f>IF('!!COMPLETE FIRST!!'!F5=KEY!G4,"10% De Minimis Rate","")</f>
        <v/>
      </c>
      <c r="D107" s="266"/>
      <c r="E107" s="266"/>
      <c r="F107" s="266"/>
      <c r="G107" s="266"/>
      <c r="H107" s="269"/>
      <c r="I107" s="111" t="str">
        <f>IF('!!COMPLETE FIRST!!'!$F$5=KEY!$G$4,(SUM(I72-I71)*0.1),"")</f>
        <v/>
      </c>
      <c r="L107" s="124"/>
    </row>
    <row r="108" spans="1:12" ht="16.2" thickBot="1" x14ac:dyDescent="0.35">
      <c r="A108" s="152"/>
      <c r="C108" s="265" t="s">
        <v>65</v>
      </c>
      <c r="D108" s="266"/>
      <c r="E108" s="266"/>
      <c r="F108" s="266"/>
      <c r="G108" s="266"/>
      <c r="H108" s="266"/>
      <c r="I108" s="103">
        <f>SUM(I105:I107)</f>
        <v>0</v>
      </c>
    </row>
    <row r="109" spans="1:12" ht="18.600000000000001" thickBot="1" x14ac:dyDescent="0.35">
      <c r="A109" s="152"/>
      <c r="C109" s="267" t="s">
        <v>66</v>
      </c>
      <c r="D109" s="268"/>
      <c r="E109" s="268"/>
      <c r="F109" s="268"/>
      <c r="G109" s="268"/>
      <c r="H109" s="268"/>
      <c r="I109" s="112">
        <f>I108+I72</f>
        <v>0</v>
      </c>
    </row>
    <row r="110" spans="1:12" ht="15" thickBot="1" x14ac:dyDescent="0.35">
      <c r="A110" s="152"/>
      <c r="C110" s="133"/>
      <c r="D110" s="133"/>
      <c r="E110" s="133"/>
      <c r="F110" s="133"/>
      <c r="G110" s="133"/>
      <c r="H110" s="113"/>
      <c r="I110" s="146"/>
    </row>
    <row r="111" spans="1:12" ht="15" thickBot="1" x14ac:dyDescent="0.35">
      <c r="A111" s="152"/>
      <c r="C111" s="134"/>
      <c r="D111" s="135"/>
      <c r="E111" s="134"/>
      <c r="F111" s="136"/>
      <c r="G111" s="137"/>
      <c r="H111" s="138" t="s">
        <v>83</v>
      </c>
      <c r="I111" s="131">
        <f>IFERROR(I108/I72,0)</f>
        <v>0</v>
      </c>
    </row>
    <row r="112" spans="1:12" x14ac:dyDescent="0.3">
      <c r="A112" s="152"/>
      <c r="C112" s="114"/>
      <c r="D112" s="114"/>
      <c r="E112" s="114"/>
      <c r="F112" s="114"/>
      <c r="G112" s="114"/>
      <c r="H112" s="114"/>
      <c r="I112" s="114"/>
      <c r="J112" s="114"/>
    </row>
    <row r="113" spans="1:15" x14ac:dyDescent="0.3">
      <c r="A113" s="152"/>
      <c r="C113" s="123"/>
      <c r="D113" s="270" t="s">
        <v>15</v>
      </c>
      <c r="E113" s="271"/>
      <c r="F113" s="271"/>
      <c r="G113" s="271"/>
      <c r="H113" s="272"/>
      <c r="I113" s="139"/>
      <c r="J113" s="114"/>
    </row>
    <row r="114" spans="1:15" x14ac:dyDescent="0.3">
      <c r="A114" s="152"/>
      <c r="C114" s="123"/>
      <c r="D114" s="270" t="s">
        <v>13</v>
      </c>
      <c r="E114" s="271"/>
      <c r="F114" s="271"/>
      <c r="G114" s="271"/>
      <c r="H114" s="272"/>
      <c r="I114" s="139"/>
      <c r="J114" s="114"/>
    </row>
    <row r="115" spans="1:15" x14ac:dyDescent="0.3">
      <c r="A115" s="152"/>
      <c r="C115" s="123"/>
      <c r="D115" s="270" t="s">
        <v>14</v>
      </c>
      <c r="E115" s="271"/>
      <c r="F115" s="271"/>
      <c r="G115" s="271"/>
      <c r="H115" s="272"/>
      <c r="I115" s="139"/>
      <c r="J115" s="114"/>
    </row>
    <row r="116" spans="1:15" x14ac:dyDescent="0.3">
      <c r="A116" s="152"/>
    </row>
    <row r="117" spans="1:15" ht="15" thickBot="1" x14ac:dyDescent="0.35">
      <c r="A117" s="152"/>
    </row>
    <row r="118" spans="1:15" ht="18.600000000000001" thickBot="1" x14ac:dyDescent="0.35">
      <c r="A118" s="152" t="str">
        <f>A119</f>
        <v>NO</v>
      </c>
      <c r="C118" s="144" t="s">
        <v>84</v>
      </c>
      <c r="D118" s="232" t="s">
        <v>85</v>
      </c>
      <c r="E118" s="233"/>
      <c r="F118" s="233"/>
      <c r="G118" s="233"/>
      <c r="H118" s="233"/>
      <c r="I118" s="143"/>
    </row>
    <row r="119" spans="1:15" x14ac:dyDescent="0.3">
      <c r="A119" s="152" t="str">
        <f>IF(C119=0,"NO","YES")</f>
        <v>NO</v>
      </c>
      <c r="C119" s="73"/>
      <c r="D119" s="234"/>
      <c r="E119" s="235"/>
      <c r="F119" s="235"/>
      <c r="G119" s="235"/>
      <c r="H119" s="236"/>
      <c r="I119" s="115"/>
    </row>
    <row r="120" spans="1:15" x14ac:dyDescent="0.3">
      <c r="A120" s="152" t="str">
        <f>A119</f>
        <v>NO</v>
      </c>
      <c r="C120" s="116"/>
      <c r="D120" s="226"/>
      <c r="E120" s="227"/>
      <c r="F120" s="227"/>
      <c r="G120" s="227"/>
      <c r="H120" s="228"/>
      <c r="I120" s="115"/>
      <c r="O120" s="145"/>
    </row>
    <row r="121" spans="1:15" x14ac:dyDescent="0.3">
      <c r="A121" s="152" t="str">
        <f t="shared" ref="A121:A184" si="12">A120</f>
        <v>NO</v>
      </c>
      <c r="C121" s="116"/>
      <c r="D121" s="229"/>
      <c r="E121" s="230"/>
      <c r="F121" s="230"/>
      <c r="G121" s="230"/>
      <c r="H121" s="231"/>
      <c r="I121" s="115"/>
    </row>
    <row r="122" spans="1:15" x14ac:dyDescent="0.3">
      <c r="A122" s="152" t="str">
        <f t="shared" si="12"/>
        <v>NO</v>
      </c>
      <c r="C122" s="117"/>
      <c r="D122" s="118"/>
      <c r="E122" s="118"/>
      <c r="F122" s="118"/>
      <c r="G122" s="118"/>
      <c r="H122" s="118"/>
      <c r="I122" s="119"/>
    </row>
    <row r="123" spans="1:15" x14ac:dyDescent="0.3">
      <c r="A123" s="152" t="str">
        <f>IF(C123=0,"NO","YES")</f>
        <v>NO</v>
      </c>
      <c r="C123" s="73"/>
      <c r="D123" s="223"/>
      <c r="E123" s="224"/>
      <c r="F123" s="224"/>
      <c r="G123" s="224"/>
      <c r="H123" s="225"/>
      <c r="I123" s="115"/>
    </row>
    <row r="124" spans="1:15" x14ac:dyDescent="0.3">
      <c r="A124" s="152" t="str">
        <f t="shared" si="12"/>
        <v>NO</v>
      </c>
      <c r="C124" s="116"/>
      <c r="D124" s="226"/>
      <c r="E124" s="227"/>
      <c r="F124" s="227"/>
      <c r="G124" s="227"/>
      <c r="H124" s="228"/>
      <c r="I124" s="115"/>
    </row>
    <row r="125" spans="1:15" x14ac:dyDescent="0.3">
      <c r="A125" s="152" t="str">
        <f t="shared" si="12"/>
        <v>NO</v>
      </c>
      <c r="C125" s="116"/>
      <c r="D125" s="229"/>
      <c r="E125" s="230"/>
      <c r="F125" s="230"/>
      <c r="G125" s="230"/>
      <c r="H125" s="231"/>
      <c r="I125" s="115"/>
    </row>
    <row r="126" spans="1:15" x14ac:dyDescent="0.3">
      <c r="A126" s="152" t="str">
        <f t="shared" si="12"/>
        <v>NO</v>
      </c>
      <c r="C126" s="117"/>
      <c r="D126" s="118"/>
      <c r="E126" s="118"/>
      <c r="F126" s="118"/>
      <c r="G126" s="118"/>
      <c r="H126" s="118"/>
      <c r="I126" s="119"/>
    </row>
    <row r="127" spans="1:15" x14ac:dyDescent="0.3">
      <c r="A127" s="152" t="str">
        <f>IF(C127=0,"NO","YES")</f>
        <v>NO</v>
      </c>
      <c r="C127" s="73"/>
      <c r="D127" s="223"/>
      <c r="E127" s="224"/>
      <c r="F127" s="224"/>
      <c r="G127" s="224"/>
      <c r="H127" s="225"/>
      <c r="I127" s="115"/>
    </row>
    <row r="128" spans="1:15" x14ac:dyDescent="0.3">
      <c r="A128" s="152" t="str">
        <f t="shared" si="12"/>
        <v>NO</v>
      </c>
      <c r="C128" s="116"/>
      <c r="D128" s="226"/>
      <c r="E128" s="227"/>
      <c r="F128" s="227"/>
      <c r="G128" s="227"/>
      <c r="H128" s="228"/>
      <c r="I128" s="115"/>
    </row>
    <row r="129" spans="1:9" x14ac:dyDescent="0.3">
      <c r="A129" s="152" t="str">
        <f t="shared" si="12"/>
        <v>NO</v>
      </c>
      <c r="C129" s="116"/>
      <c r="D129" s="229"/>
      <c r="E129" s="230"/>
      <c r="F129" s="230"/>
      <c r="G129" s="230"/>
      <c r="H129" s="231"/>
      <c r="I129" s="115"/>
    </row>
    <row r="130" spans="1:9" x14ac:dyDescent="0.3">
      <c r="A130" s="152" t="str">
        <f t="shared" si="12"/>
        <v>NO</v>
      </c>
      <c r="C130" s="117"/>
      <c r="D130" s="118"/>
      <c r="E130" s="118"/>
      <c r="F130" s="118"/>
      <c r="G130" s="118"/>
      <c r="H130" s="118"/>
      <c r="I130" s="119"/>
    </row>
    <row r="131" spans="1:9" x14ac:dyDescent="0.3">
      <c r="A131" s="152" t="str">
        <f>IF(C131=0,"NO","YES")</f>
        <v>NO</v>
      </c>
      <c r="C131" s="73"/>
      <c r="D131" s="223"/>
      <c r="E131" s="224"/>
      <c r="F131" s="224"/>
      <c r="G131" s="224"/>
      <c r="H131" s="225"/>
      <c r="I131" s="115"/>
    </row>
    <row r="132" spans="1:9" x14ac:dyDescent="0.3">
      <c r="A132" s="152" t="str">
        <f t="shared" si="12"/>
        <v>NO</v>
      </c>
      <c r="C132" s="116"/>
      <c r="D132" s="226"/>
      <c r="E132" s="227"/>
      <c r="F132" s="227"/>
      <c r="G132" s="227"/>
      <c r="H132" s="228"/>
      <c r="I132" s="115"/>
    </row>
    <row r="133" spans="1:9" x14ac:dyDescent="0.3">
      <c r="A133" s="152" t="str">
        <f t="shared" si="12"/>
        <v>NO</v>
      </c>
      <c r="C133" s="116"/>
      <c r="D133" s="229"/>
      <c r="E133" s="230"/>
      <c r="F133" s="230"/>
      <c r="G133" s="230"/>
      <c r="H133" s="231"/>
      <c r="I133" s="115"/>
    </row>
    <row r="134" spans="1:9" x14ac:dyDescent="0.3">
      <c r="A134" s="152" t="str">
        <f t="shared" si="12"/>
        <v>NO</v>
      </c>
      <c r="C134" s="117"/>
      <c r="D134" s="118"/>
      <c r="E134" s="118"/>
      <c r="F134" s="118"/>
      <c r="G134" s="118"/>
      <c r="H134" s="118"/>
      <c r="I134" s="119"/>
    </row>
    <row r="135" spans="1:9" x14ac:dyDescent="0.3">
      <c r="A135" s="152" t="str">
        <f>IF(C135=0,"NO","YES")</f>
        <v>NO</v>
      </c>
      <c r="C135" s="73"/>
      <c r="D135" s="223"/>
      <c r="E135" s="224"/>
      <c r="F135" s="224"/>
      <c r="G135" s="224"/>
      <c r="H135" s="225"/>
      <c r="I135" s="115"/>
    </row>
    <row r="136" spans="1:9" x14ac:dyDescent="0.3">
      <c r="A136" s="152" t="str">
        <f t="shared" si="12"/>
        <v>NO</v>
      </c>
      <c r="C136" s="116"/>
      <c r="D136" s="226"/>
      <c r="E136" s="227"/>
      <c r="F136" s="227"/>
      <c r="G136" s="227"/>
      <c r="H136" s="228"/>
      <c r="I136" s="115"/>
    </row>
    <row r="137" spans="1:9" x14ac:dyDescent="0.3">
      <c r="A137" s="152" t="str">
        <f t="shared" si="12"/>
        <v>NO</v>
      </c>
      <c r="C137" s="116"/>
      <c r="D137" s="229"/>
      <c r="E137" s="230"/>
      <c r="F137" s="230"/>
      <c r="G137" s="230"/>
      <c r="H137" s="231"/>
      <c r="I137" s="115"/>
    </row>
    <row r="138" spans="1:9" x14ac:dyDescent="0.3">
      <c r="A138" s="152" t="str">
        <f t="shared" si="12"/>
        <v>NO</v>
      </c>
      <c r="C138" s="117"/>
      <c r="D138" s="118"/>
      <c r="E138" s="118"/>
      <c r="F138" s="118"/>
      <c r="G138" s="118"/>
      <c r="H138" s="118"/>
      <c r="I138" s="119"/>
    </row>
    <row r="139" spans="1:9" x14ac:dyDescent="0.3">
      <c r="A139" s="152" t="str">
        <f>IF(C139=0,"NO","YES")</f>
        <v>NO</v>
      </c>
      <c r="C139" s="73"/>
      <c r="D139" s="223"/>
      <c r="E139" s="224"/>
      <c r="F139" s="224"/>
      <c r="G139" s="224"/>
      <c r="H139" s="225"/>
      <c r="I139" s="115"/>
    </row>
    <row r="140" spans="1:9" x14ac:dyDescent="0.3">
      <c r="A140" s="152" t="str">
        <f t="shared" si="12"/>
        <v>NO</v>
      </c>
      <c r="C140" s="116"/>
      <c r="D140" s="226"/>
      <c r="E140" s="227"/>
      <c r="F140" s="227"/>
      <c r="G140" s="227"/>
      <c r="H140" s="228"/>
      <c r="I140" s="115"/>
    </row>
    <row r="141" spans="1:9" x14ac:dyDescent="0.3">
      <c r="A141" s="152" t="str">
        <f t="shared" si="12"/>
        <v>NO</v>
      </c>
      <c r="C141" s="116"/>
      <c r="D141" s="229"/>
      <c r="E141" s="230"/>
      <c r="F141" s="230"/>
      <c r="G141" s="230"/>
      <c r="H141" s="231"/>
      <c r="I141" s="115"/>
    </row>
    <row r="142" spans="1:9" x14ac:dyDescent="0.3">
      <c r="A142" s="152" t="str">
        <f t="shared" si="12"/>
        <v>NO</v>
      </c>
      <c r="C142" s="117"/>
      <c r="D142" s="118"/>
      <c r="E142" s="118"/>
      <c r="F142" s="118"/>
      <c r="G142" s="118"/>
      <c r="H142" s="118"/>
      <c r="I142" s="119"/>
    </row>
    <row r="143" spans="1:9" x14ac:dyDescent="0.3">
      <c r="A143" s="152" t="str">
        <f>IF(C143=0,"NO","YES")</f>
        <v>NO</v>
      </c>
      <c r="C143" s="73"/>
      <c r="D143" s="223"/>
      <c r="E143" s="224"/>
      <c r="F143" s="224"/>
      <c r="G143" s="224"/>
      <c r="H143" s="225"/>
      <c r="I143" s="115"/>
    </row>
    <row r="144" spans="1:9" x14ac:dyDescent="0.3">
      <c r="A144" s="152" t="str">
        <f t="shared" si="12"/>
        <v>NO</v>
      </c>
      <c r="C144" s="116"/>
      <c r="D144" s="226"/>
      <c r="E144" s="227"/>
      <c r="F144" s="227"/>
      <c r="G144" s="227"/>
      <c r="H144" s="228"/>
      <c r="I144" s="115"/>
    </row>
    <row r="145" spans="1:9" x14ac:dyDescent="0.3">
      <c r="A145" s="152" t="str">
        <f t="shared" si="12"/>
        <v>NO</v>
      </c>
      <c r="C145" s="116"/>
      <c r="D145" s="229"/>
      <c r="E145" s="230"/>
      <c r="F145" s="230"/>
      <c r="G145" s="230"/>
      <c r="H145" s="231"/>
      <c r="I145" s="115"/>
    </row>
    <row r="146" spans="1:9" x14ac:dyDescent="0.3">
      <c r="A146" s="152" t="str">
        <f t="shared" si="12"/>
        <v>NO</v>
      </c>
      <c r="C146" s="117"/>
      <c r="D146" s="118"/>
      <c r="E146" s="118"/>
      <c r="F146" s="118"/>
      <c r="G146" s="118"/>
      <c r="H146" s="118"/>
      <c r="I146" s="119"/>
    </row>
    <row r="147" spans="1:9" x14ac:dyDescent="0.3">
      <c r="A147" s="152" t="str">
        <f>IF(C147=0,"NO","YES")</f>
        <v>NO</v>
      </c>
      <c r="C147" s="73"/>
      <c r="D147" s="223"/>
      <c r="E147" s="224"/>
      <c r="F147" s="224"/>
      <c r="G147" s="224"/>
      <c r="H147" s="225"/>
      <c r="I147" s="115"/>
    </row>
    <row r="148" spans="1:9" x14ac:dyDescent="0.3">
      <c r="A148" s="152" t="str">
        <f t="shared" si="12"/>
        <v>NO</v>
      </c>
      <c r="C148" s="116"/>
      <c r="D148" s="226"/>
      <c r="E148" s="227"/>
      <c r="F148" s="227"/>
      <c r="G148" s="227"/>
      <c r="H148" s="228"/>
      <c r="I148" s="115"/>
    </row>
    <row r="149" spans="1:9" x14ac:dyDescent="0.3">
      <c r="A149" s="152" t="str">
        <f t="shared" si="12"/>
        <v>NO</v>
      </c>
      <c r="C149" s="116"/>
      <c r="D149" s="229"/>
      <c r="E149" s="230"/>
      <c r="F149" s="230"/>
      <c r="G149" s="230"/>
      <c r="H149" s="231"/>
      <c r="I149" s="115"/>
    </row>
    <row r="150" spans="1:9" x14ac:dyDescent="0.3">
      <c r="A150" s="152" t="str">
        <f t="shared" si="12"/>
        <v>NO</v>
      </c>
      <c r="C150" s="117"/>
      <c r="D150" s="118"/>
      <c r="E150" s="118"/>
      <c r="F150" s="118"/>
      <c r="G150" s="118"/>
      <c r="H150" s="118"/>
      <c r="I150" s="119"/>
    </row>
    <row r="151" spans="1:9" x14ac:dyDescent="0.3">
      <c r="A151" s="152" t="str">
        <f>IF(C151=0,"NO","YES")</f>
        <v>NO</v>
      </c>
      <c r="C151" s="73"/>
      <c r="D151" s="223"/>
      <c r="E151" s="224"/>
      <c r="F151" s="224"/>
      <c r="G151" s="224"/>
      <c r="H151" s="225"/>
      <c r="I151" s="115"/>
    </row>
    <row r="152" spans="1:9" x14ac:dyDescent="0.3">
      <c r="A152" s="152" t="str">
        <f t="shared" si="12"/>
        <v>NO</v>
      </c>
      <c r="C152" s="116"/>
      <c r="D152" s="226"/>
      <c r="E152" s="227"/>
      <c r="F152" s="227"/>
      <c r="G152" s="227"/>
      <c r="H152" s="228"/>
      <c r="I152" s="115"/>
    </row>
    <row r="153" spans="1:9" x14ac:dyDescent="0.3">
      <c r="A153" s="152" t="str">
        <f t="shared" si="12"/>
        <v>NO</v>
      </c>
      <c r="C153" s="116"/>
      <c r="D153" s="229"/>
      <c r="E153" s="230"/>
      <c r="F153" s="230"/>
      <c r="G153" s="230"/>
      <c r="H153" s="231"/>
      <c r="I153" s="115"/>
    </row>
    <row r="154" spans="1:9" x14ac:dyDescent="0.3">
      <c r="A154" s="152" t="str">
        <f t="shared" si="12"/>
        <v>NO</v>
      </c>
      <c r="C154" s="117"/>
      <c r="D154" s="118"/>
      <c r="E154" s="118"/>
      <c r="F154" s="118"/>
      <c r="G154" s="118"/>
      <c r="H154" s="118"/>
      <c r="I154" s="119"/>
    </row>
    <row r="155" spans="1:9" x14ac:dyDescent="0.3">
      <c r="A155" s="152" t="str">
        <f>IF(C155=0,"NO","YES")</f>
        <v>NO</v>
      </c>
      <c r="C155" s="73"/>
      <c r="D155" s="223"/>
      <c r="E155" s="224"/>
      <c r="F155" s="224"/>
      <c r="G155" s="224"/>
      <c r="H155" s="225"/>
      <c r="I155" s="115"/>
    </row>
    <row r="156" spans="1:9" x14ac:dyDescent="0.3">
      <c r="A156" s="152" t="str">
        <f t="shared" si="12"/>
        <v>NO</v>
      </c>
      <c r="C156" s="116"/>
      <c r="D156" s="226"/>
      <c r="E156" s="227"/>
      <c r="F156" s="227"/>
      <c r="G156" s="227"/>
      <c r="H156" s="228"/>
      <c r="I156" s="115"/>
    </row>
    <row r="157" spans="1:9" x14ac:dyDescent="0.3">
      <c r="A157" s="152" t="str">
        <f t="shared" si="12"/>
        <v>NO</v>
      </c>
      <c r="C157" s="116"/>
      <c r="D157" s="229"/>
      <c r="E157" s="230"/>
      <c r="F157" s="230"/>
      <c r="G157" s="230"/>
      <c r="H157" s="231"/>
      <c r="I157" s="115"/>
    </row>
    <row r="158" spans="1:9" x14ac:dyDescent="0.3">
      <c r="A158" s="152" t="str">
        <f t="shared" si="12"/>
        <v>NO</v>
      </c>
      <c r="C158" s="117"/>
      <c r="D158" s="118"/>
      <c r="E158" s="118"/>
      <c r="F158" s="118"/>
      <c r="G158" s="118"/>
      <c r="H158" s="118"/>
      <c r="I158" s="119"/>
    </row>
    <row r="159" spans="1:9" x14ac:dyDescent="0.3">
      <c r="A159" s="152" t="str">
        <f>IF(C159=0,"NO","YES")</f>
        <v>NO</v>
      </c>
      <c r="C159" s="73"/>
      <c r="D159" s="226"/>
      <c r="E159" s="227"/>
      <c r="F159" s="227"/>
      <c r="G159" s="227"/>
      <c r="H159" s="228"/>
      <c r="I159" s="115"/>
    </row>
    <row r="160" spans="1:9" x14ac:dyDescent="0.3">
      <c r="A160" s="152" t="str">
        <f t="shared" si="12"/>
        <v>NO</v>
      </c>
      <c r="C160" s="116"/>
      <c r="D160" s="226"/>
      <c r="E160" s="227"/>
      <c r="F160" s="227"/>
      <c r="G160" s="227"/>
      <c r="H160" s="228"/>
      <c r="I160" s="115"/>
    </row>
    <row r="161" spans="1:9" x14ac:dyDescent="0.3">
      <c r="A161" s="152" t="str">
        <f t="shared" si="12"/>
        <v>NO</v>
      </c>
      <c r="C161" s="116"/>
      <c r="D161" s="229"/>
      <c r="E161" s="230"/>
      <c r="F161" s="230"/>
      <c r="G161" s="230"/>
      <c r="H161" s="231"/>
      <c r="I161" s="115"/>
    </row>
    <row r="162" spans="1:9" x14ac:dyDescent="0.3">
      <c r="A162" s="152" t="str">
        <f t="shared" si="12"/>
        <v>NO</v>
      </c>
      <c r="C162" s="117"/>
      <c r="D162" s="118"/>
      <c r="E162" s="118"/>
      <c r="F162" s="118"/>
      <c r="G162" s="118"/>
      <c r="H162" s="118"/>
      <c r="I162" s="119"/>
    </row>
    <row r="163" spans="1:9" x14ac:dyDescent="0.3">
      <c r="A163" s="152" t="str">
        <f>IF(C163=0,"NO","YES")</f>
        <v>NO</v>
      </c>
      <c r="C163" s="73"/>
      <c r="D163" s="223"/>
      <c r="E163" s="224"/>
      <c r="F163" s="224"/>
      <c r="G163" s="224"/>
      <c r="H163" s="225"/>
      <c r="I163" s="115"/>
    </row>
    <row r="164" spans="1:9" x14ac:dyDescent="0.3">
      <c r="A164" s="152" t="str">
        <f t="shared" si="12"/>
        <v>NO</v>
      </c>
      <c r="C164" s="116"/>
      <c r="D164" s="226"/>
      <c r="E164" s="227"/>
      <c r="F164" s="227"/>
      <c r="G164" s="227"/>
      <c r="H164" s="228"/>
      <c r="I164" s="115"/>
    </row>
    <row r="165" spans="1:9" x14ac:dyDescent="0.3">
      <c r="A165" s="152" t="str">
        <f t="shared" si="12"/>
        <v>NO</v>
      </c>
      <c r="C165" s="116"/>
      <c r="D165" s="229"/>
      <c r="E165" s="230"/>
      <c r="F165" s="230"/>
      <c r="G165" s="230"/>
      <c r="H165" s="231"/>
      <c r="I165" s="115"/>
    </row>
    <row r="166" spans="1:9" x14ac:dyDescent="0.3">
      <c r="A166" s="152" t="str">
        <f t="shared" si="12"/>
        <v>NO</v>
      </c>
      <c r="C166" s="117"/>
      <c r="D166" s="118"/>
      <c r="E166" s="118"/>
      <c r="F166" s="118"/>
      <c r="G166" s="118"/>
      <c r="H166" s="118"/>
      <c r="I166" s="119"/>
    </row>
    <row r="167" spans="1:9" x14ac:dyDescent="0.3">
      <c r="A167" s="152" t="str">
        <f>IF(C167=0,"NO","YES")</f>
        <v>NO</v>
      </c>
      <c r="C167" s="73"/>
      <c r="D167" s="223"/>
      <c r="E167" s="224"/>
      <c r="F167" s="224"/>
      <c r="G167" s="224"/>
      <c r="H167" s="225"/>
      <c r="I167" s="115"/>
    </row>
    <row r="168" spans="1:9" x14ac:dyDescent="0.3">
      <c r="A168" s="152" t="str">
        <f t="shared" si="12"/>
        <v>NO</v>
      </c>
      <c r="C168" s="116"/>
      <c r="D168" s="226"/>
      <c r="E168" s="227"/>
      <c r="F168" s="227"/>
      <c r="G168" s="227"/>
      <c r="H168" s="228"/>
      <c r="I168" s="115"/>
    </row>
    <row r="169" spans="1:9" x14ac:dyDescent="0.3">
      <c r="A169" s="152" t="str">
        <f t="shared" si="12"/>
        <v>NO</v>
      </c>
      <c r="C169" s="116"/>
      <c r="D169" s="229"/>
      <c r="E169" s="230"/>
      <c r="F169" s="230"/>
      <c r="G169" s="230"/>
      <c r="H169" s="231"/>
      <c r="I169" s="115"/>
    </row>
    <row r="170" spans="1:9" x14ac:dyDescent="0.3">
      <c r="A170" s="152" t="str">
        <f t="shared" si="12"/>
        <v>NO</v>
      </c>
      <c r="C170" s="117"/>
      <c r="D170" s="118"/>
      <c r="E170" s="118"/>
      <c r="F170" s="118"/>
      <c r="G170" s="118"/>
      <c r="H170" s="118"/>
      <c r="I170" s="119"/>
    </row>
    <row r="171" spans="1:9" x14ac:dyDescent="0.3">
      <c r="A171" s="152" t="str">
        <f>IF(C171=0,"NO","YES")</f>
        <v>NO</v>
      </c>
      <c r="C171" s="73"/>
      <c r="D171" s="223"/>
      <c r="E171" s="224"/>
      <c r="F171" s="224"/>
      <c r="G171" s="224"/>
      <c r="H171" s="225"/>
      <c r="I171" s="115"/>
    </row>
    <row r="172" spans="1:9" x14ac:dyDescent="0.3">
      <c r="A172" s="152" t="str">
        <f t="shared" si="12"/>
        <v>NO</v>
      </c>
      <c r="C172" s="116"/>
      <c r="D172" s="226"/>
      <c r="E172" s="227"/>
      <c r="F172" s="227"/>
      <c r="G172" s="227"/>
      <c r="H172" s="228"/>
      <c r="I172" s="115"/>
    </row>
    <row r="173" spans="1:9" x14ac:dyDescent="0.3">
      <c r="A173" s="152" t="str">
        <f t="shared" si="12"/>
        <v>NO</v>
      </c>
      <c r="C173" s="116"/>
      <c r="D173" s="229"/>
      <c r="E173" s="230"/>
      <c r="F173" s="230"/>
      <c r="G173" s="230"/>
      <c r="H173" s="231"/>
      <c r="I173" s="115"/>
    </row>
    <row r="174" spans="1:9" x14ac:dyDescent="0.3">
      <c r="A174" s="152" t="str">
        <f t="shared" si="12"/>
        <v>NO</v>
      </c>
      <c r="C174" s="117"/>
      <c r="D174" s="118"/>
      <c r="E174" s="118"/>
      <c r="F174" s="118"/>
      <c r="G174" s="118"/>
      <c r="H174" s="118"/>
      <c r="I174" s="119"/>
    </row>
    <row r="175" spans="1:9" x14ac:dyDescent="0.3">
      <c r="A175" s="152" t="str">
        <f>IF(C175=0,"NO","YES")</f>
        <v>NO</v>
      </c>
      <c r="C175" s="73"/>
      <c r="D175" s="223"/>
      <c r="E175" s="224"/>
      <c r="F175" s="224"/>
      <c r="G175" s="224"/>
      <c r="H175" s="225"/>
      <c r="I175" s="115"/>
    </row>
    <row r="176" spans="1:9" x14ac:dyDescent="0.3">
      <c r="A176" s="152" t="str">
        <f t="shared" si="12"/>
        <v>NO</v>
      </c>
      <c r="C176" s="116"/>
      <c r="D176" s="226"/>
      <c r="E176" s="227"/>
      <c r="F176" s="227"/>
      <c r="G176" s="227"/>
      <c r="H176" s="228"/>
      <c r="I176" s="115"/>
    </row>
    <row r="177" spans="1:9" x14ac:dyDescent="0.3">
      <c r="A177" s="152" t="str">
        <f t="shared" si="12"/>
        <v>NO</v>
      </c>
      <c r="C177" s="116"/>
      <c r="D177" s="229"/>
      <c r="E177" s="230"/>
      <c r="F177" s="230"/>
      <c r="G177" s="230"/>
      <c r="H177" s="231"/>
      <c r="I177" s="115"/>
    </row>
    <row r="178" spans="1:9" x14ac:dyDescent="0.3">
      <c r="A178" s="152" t="str">
        <f t="shared" si="12"/>
        <v>NO</v>
      </c>
      <c r="C178" s="117"/>
      <c r="D178" s="118"/>
      <c r="E178" s="118"/>
      <c r="F178" s="118"/>
      <c r="G178" s="118"/>
      <c r="H178" s="118"/>
      <c r="I178" s="119"/>
    </row>
    <row r="179" spans="1:9" x14ac:dyDescent="0.3">
      <c r="A179" s="152" t="str">
        <f>IF(C179=0,"NO","YES")</f>
        <v>NO</v>
      </c>
      <c r="C179" s="73"/>
      <c r="D179" s="223"/>
      <c r="E179" s="224"/>
      <c r="F179" s="224"/>
      <c r="G179" s="224"/>
      <c r="H179" s="225"/>
      <c r="I179" s="115"/>
    </row>
    <row r="180" spans="1:9" x14ac:dyDescent="0.3">
      <c r="A180" s="152" t="str">
        <f t="shared" si="12"/>
        <v>NO</v>
      </c>
      <c r="C180" s="116"/>
      <c r="D180" s="226"/>
      <c r="E180" s="227"/>
      <c r="F180" s="227"/>
      <c r="G180" s="227"/>
      <c r="H180" s="228"/>
      <c r="I180" s="115"/>
    </row>
    <row r="181" spans="1:9" x14ac:dyDescent="0.3">
      <c r="A181" s="152" t="str">
        <f t="shared" si="12"/>
        <v>NO</v>
      </c>
      <c r="C181" s="116"/>
      <c r="D181" s="229"/>
      <c r="E181" s="230"/>
      <c r="F181" s="230"/>
      <c r="G181" s="230"/>
      <c r="H181" s="231"/>
      <c r="I181" s="115"/>
    </row>
    <row r="182" spans="1:9" x14ac:dyDescent="0.3">
      <c r="A182" s="152" t="str">
        <f t="shared" si="12"/>
        <v>NO</v>
      </c>
      <c r="C182" s="117"/>
      <c r="D182" s="118"/>
      <c r="E182" s="118"/>
      <c r="F182" s="118"/>
      <c r="G182" s="118"/>
      <c r="H182" s="118"/>
      <c r="I182" s="119"/>
    </row>
    <row r="183" spans="1:9" x14ac:dyDescent="0.3">
      <c r="A183" s="152" t="str">
        <f>IF(C183=0,"NO","YES")</f>
        <v>NO</v>
      </c>
      <c r="C183" s="73"/>
      <c r="D183" s="223"/>
      <c r="E183" s="224"/>
      <c r="F183" s="224"/>
      <c r="G183" s="224"/>
      <c r="H183" s="225"/>
      <c r="I183" s="115"/>
    </row>
    <row r="184" spans="1:9" x14ac:dyDescent="0.3">
      <c r="A184" s="152" t="str">
        <f t="shared" si="12"/>
        <v>NO</v>
      </c>
      <c r="C184" s="116"/>
      <c r="D184" s="226"/>
      <c r="E184" s="227"/>
      <c r="F184" s="227"/>
      <c r="G184" s="227"/>
      <c r="H184" s="228"/>
      <c r="I184" s="115"/>
    </row>
    <row r="185" spans="1:9" x14ac:dyDescent="0.3">
      <c r="A185" s="152" t="str">
        <f>A184</f>
        <v>NO</v>
      </c>
      <c r="C185" s="116"/>
      <c r="D185" s="229"/>
      <c r="E185" s="230"/>
      <c r="F185" s="230"/>
      <c r="G185" s="230"/>
      <c r="H185" s="231"/>
      <c r="I185" s="115"/>
    </row>
    <row r="186" spans="1:9" x14ac:dyDescent="0.3">
      <c r="A186" s="152" t="str">
        <f>A185</f>
        <v>NO</v>
      </c>
      <c r="C186" s="117"/>
      <c r="D186" s="118"/>
      <c r="E186" s="118"/>
      <c r="F186" s="118"/>
      <c r="G186" s="118"/>
      <c r="H186" s="118"/>
      <c r="I186" s="119"/>
    </row>
    <row r="187" spans="1:9" x14ac:dyDescent="0.3">
      <c r="A187" s="152" t="str">
        <f>IF(C187=0,"NO","YES")</f>
        <v>NO</v>
      </c>
      <c r="C187" s="174"/>
      <c r="D187" s="223"/>
      <c r="E187" s="224"/>
      <c r="F187" s="224"/>
      <c r="G187" s="224"/>
      <c r="H187" s="225"/>
      <c r="I187" s="175"/>
    </row>
    <row r="188" spans="1:9" x14ac:dyDescent="0.3">
      <c r="A188" s="152" t="str">
        <f>A187</f>
        <v>NO</v>
      </c>
      <c r="C188" s="116"/>
      <c r="D188" s="226"/>
      <c r="E188" s="227"/>
      <c r="F188" s="227"/>
      <c r="G188" s="227"/>
      <c r="H188" s="228"/>
      <c r="I188" s="115"/>
    </row>
    <row r="189" spans="1:9" x14ac:dyDescent="0.3">
      <c r="A189" s="152" t="str">
        <f>A188</f>
        <v>NO</v>
      </c>
      <c r="C189" s="116"/>
      <c r="D189" s="229"/>
      <c r="E189" s="230"/>
      <c r="F189" s="230"/>
      <c r="G189" s="230"/>
      <c r="H189" s="231"/>
      <c r="I189" s="115"/>
    </row>
    <row r="190" spans="1:9" ht="15" thickBot="1" x14ac:dyDescent="0.35">
      <c r="A190" s="152" t="str">
        <f>A189</f>
        <v>NO</v>
      </c>
      <c r="C190" s="120"/>
      <c r="D190" s="121"/>
      <c r="E190" s="121"/>
      <c r="F190" s="121"/>
      <c r="G190" s="121"/>
      <c r="H190" s="121"/>
      <c r="I190" s="122"/>
    </row>
    <row r="191" spans="1:9" ht="15" thickBot="1" x14ac:dyDescent="0.35">
      <c r="A191" s="152"/>
    </row>
    <row r="192" spans="1:9" ht="18.600000000000001" thickBot="1" x14ac:dyDescent="0.35">
      <c r="A192" s="152" t="str">
        <f>A193</f>
        <v>NO</v>
      </c>
      <c r="C192" s="144" t="s">
        <v>84</v>
      </c>
      <c r="D192" s="232" t="s">
        <v>89</v>
      </c>
      <c r="E192" s="233"/>
      <c r="F192" s="233"/>
      <c r="G192" s="233"/>
      <c r="H192" s="233"/>
      <c r="I192" s="143"/>
    </row>
    <row r="193" spans="1:9" x14ac:dyDescent="0.3">
      <c r="A193" s="152" t="str">
        <f>IF(C193=0,"NO","YES")</f>
        <v>NO</v>
      </c>
      <c r="C193" s="73"/>
      <c r="D193" s="234"/>
      <c r="E193" s="235"/>
      <c r="F193" s="235"/>
      <c r="G193" s="235"/>
      <c r="H193" s="236"/>
      <c r="I193" s="115"/>
    </row>
    <row r="194" spans="1:9" x14ac:dyDescent="0.3">
      <c r="A194" s="152" t="str">
        <f>A193</f>
        <v>NO</v>
      </c>
      <c r="C194" s="116"/>
      <c r="D194" s="226"/>
      <c r="E194" s="227"/>
      <c r="F194" s="227"/>
      <c r="G194" s="227"/>
      <c r="H194" s="228"/>
      <c r="I194" s="115"/>
    </row>
    <row r="195" spans="1:9" x14ac:dyDescent="0.3">
      <c r="A195" s="152" t="str">
        <f>A194</f>
        <v>NO</v>
      </c>
      <c r="C195" s="116"/>
      <c r="D195" s="229"/>
      <c r="E195" s="230"/>
      <c r="F195" s="230"/>
      <c r="G195" s="230"/>
      <c r="H195" s="231"/>
      <c r="I195" s="115"/>
    </row>
    <row r="196" spans="1:9" x14ac:dyDescent="0.3">
      <c r="A196" s="152" t="str">
        <f>A195</f>
        <v>NO</v>
      </c>
      <c r="C196" s="117"/>
      <c r="D196" s="118"/>
      <c r="E196" s="118"/>
      <c r="F196" s="118"/>
      <c r="G196" s="118"/>
      <c r="H196" s="118"/>
      <c r="I196" s="119"/>
    </row>
    <row r="197" spans="1:9" x14ac:dyDescent="0.3">
      <c r="A197" s="152" t="str">
        <f>IF(C197=0,"NO","YES")</f>
        <v>NO</v>
      </c>
      <c r="C197" s="73"/>
      <c r="D197" s="223"/>
      <c r="E197" s="224"/>
      <c r="F197" s="224"/>
      <c r="G197" s="224"/>
      <c r="H197" s="225"/>
      <c r="I197" s="115"/>
    </row>
    <row r="198" spans="1:9" x14ac:dyDescent="0.3">
      <c r="A198" s="152" t="str">
        <f>A197</f>
        <v>NO</v>
      </c>
      <c r="C198" s="116"/>
      <c r="D198" s="226"/>
      <c r="E198" s="227"/>
      <c r="F198" s="227"/>
      <c r="G198" s="227"/>
      <c r="H198" s="228"/>
      <c r="I198" s="115"/>
    </row>
    <row r="199" spans="1:9" x14ac:dyDescent="0.3">
      <c r="A199" s="152" t="str">
        <f>A198</f>
        <v>NO</v>
      </c>
      <c r="C199" s="116"/>
      <c r="D199" s="229"/>
      <c r="E199" s="230"/>
      <c r="F199" s="230"/>
      <c r="G199" s="230"/>
      <c r="H199" s="231"/>
      <c r="I199" s="115"/>
    </row>
    <row r="200" spans="1:9" x14ac:dyDescent="0.3">
      <c r="A200" s="152" t="str">
        <f>A199</f>
        <v>NO</v>
      </c>
      <c r="C200" s="117"/>
      <c r="D200" s="118"/>
      <c r="E200" s="118"/>
      <c r="F200" s="118"/>
      <c r="G200" s="118"/>
      <c r="H200" s="118"/>
      <c r="I200" s="119"/>
    </row>
    <row r="201" spans="1:9" x14ac:dyDescent="0.3">
      <c r="A201" s="152" t="str">
        <f>IF(C201=0,"NO","YES")</f>
        <v>NO</v>
      </c>
      <c r="C201" s="73"/>
      <c r="D201" s="223"/>
      <c r="E201" s="224"/>
      <c r="F201" s="224"/>
      <c r="G201" s="224"/>
      <c r="H201" s="225"/>
      <c r="I201" s="115"/>
    </row>
    <row r="202" spans="1:9" x14ac:dyDescent="0.3">
      <c r="A202" s="152" t="str">
        <f>A201</f>
        <v>NO</v>
      </c>
      <c r="C202" s="116"/>
      <c r="D202" s="226"/>
      <c r="E202" s="227"/>
      <c r="F202" s="227"/>
      <c r="G202" s="227"/>
      <c r="H202" s="228"/>
      <c r="I202" s="115"/>
    </row>
    <row r="203" spans="1:9" x14ac:dyDescent="0.3">
      <c r="A203" s="152" t="str">
        <f>A202</f>
        <v>NO</v>
      </c>
      <c r="C203" s="116"/>
      <c r="D203" s="229"/>
      <c r="E203" s="230"/>
      <c r="F203" s="230"/>
      <c r="G203" s="230"/>
      <c r="H203" s="231"/>
      <c r="I203" s="115"/>
    </row>
    <row r="204" spans="1:9" x14ac:dyDescent="0.3">
      <c r="A204" s="152" t="str">
        <f>A203</f>
        <v>NO</v>
      </c>
      <c r="C204" s="117"/>
      <c r="D204" s="118"/>
      <c r="E204" s="118"/>
      <c r="F204" s="118"/>
      <c r="G204" s="118"/>
      <c r="H204" s="118"/>
      <c r="I204" s="119"/>
    </row>
    <row r="205" spans="1:9" x14ac:dyDescent="0.3">
      <c r="A205" s="152" t="str">
        <f>IF(C205=0,"NO","YES")</f>
        <v>NO</v>
      </c>
      <c r="C205" s="73"/>
      <c r="D205" s="223"/>
      <c r="E205" s="224"/>
      <c r="F205" s="224"/>
      <c r="G205" s="224"/>
      <c r="H205" s="225"/>
      <c r="I205" s="115"/>
    </row>
    <row r="206" spans="1:9" x14ac:dyDescent="0.3">
      <c r="A206" s="152" t="str">
        <f>A205</f>
        <v>NO</v>
      </c>
      <c r="C206" s="116"/>
      <c r="D206" s="226"/>
      <c r="E206" s="227"/>
      <c r="F206" s="227"/>
      <c r="G206" s="227"/>
      <c r="H206" s="228"/>
      <c r="I206" s="115"/>
    </row>
    <row r="207" spans="1:9" x14ac:dyDescent="0.3">
      <c r="A207" s="152" t="str">
        <f>A206</f>
        <v>NO</v>
      </c>
      <c r="C207" s="116"/>
      <c r="D207" s="229"/>
      <c r="E207" s="230"/>
      <c r="F207" s="230"/>
      <c r="G207" s="230"/>
      <c r="H207" s="231"/>
      <c r="I207" s="115"/>
    </row>
    <row r="208" spans="1:9" x14ac:dyDescent="0.3">
      <c r="A208" s="152" t="str">
        <f>A207</f>
        <v>NO</v>
      </c>
      <c r="C208" s="117"/>
      <c r="D208" s="118"/>
      <c r="E208" s="118"/>
      <c r="F208" s="118"/>
      <c r="G208" s="118"/>
      <c r="H208" s="118"/>
      <c r="I208" s="119"/>
    </row>
    <row r="209" spans="1:9" x14ac:dyDescent="0.3">
      <c r="A209" s="152" t="str">
        <f>IF(C209=0,"NO","YES")</f>
        <v>NO</v>
      </c>
      <c r="C209" s="73"/>
      <c r="D209" s="223"/>
      <c r="E209" s="224"/>
      <c r="F209" s="224"/>
      <c r="G209" s="224"/>
      <c r="H209" s="225"/>
      <c r="I209" s="115"/>
    </row>
    <row r="210" spans="1:9" x14ac:dyDescent="0.3">
      <c r="A210" s="152" t="str">
        <f>A209</f>
        <v>NO</v>
      </c>
      <c r="C210" s="116"/>
      <c r="D210" s="226"/>
      <c r="E210" s="227"/>
      <c r="F210" s="227"/>
      <c r="G210" s="227"/>
      <c r="H210" s="228"/>
      <c r="I210" s="115"/>
    </row>
    <row r="211" spans="1:9" x14ac:dyDescent="0.3">
      <c r="A211" s="152" t="str">
        <f>A210</f>
        <v>NO</v>
      </c>
      <c r="C211" s="116"/>
      <c r="D211" s="229"/>
      <c r="E211" s="230"/>
      <c r="F211" s="230"/>
      <c r="G211" s="230"/>
      <c r="H211" s="231"/>
      <c r="I211" s="115"/>
    </row>
    <row r="212" spans="1:9" ht="15" thickBot="1" x14ac:dyDescent="0.35">
      <c r="A212" s="152" t="str">
        <f>A211</f>
        <v>NO</v>
      </c>
      <c r="C212" s="120"/>
      <c r="D212" s="121"/>
      <c r="E212" s="121"/>
      <c r="F212" s="121"/>
      <c r="G212" s="121"/>
      <c r="H212" s="121"/>
      <c r="I212" s="122"/>
    </row>
  </sheetData>
  <sheetProtection sheet="1" objects="1" scenarios="1" formatCells="0" formatColumns="0" formatRows="0" autoFilter="0"/>
  <autoFilter ref="A5:A212"/>
  <mergeCells count="83">
    <mergeCell ref="C71:H71"/>
    <mergeCell ref="C72:H72"/>
    <mergeCell ref="C58:H58"/>
    <mergeCell ref="C74:I77"/>
    <mergeCell ref="E66:H66"/>
    <mergeCell ref="E67:H67"/>
    <mergeCell ref="E68:H68"/>
    <mergeCell ref="E69:H69"/>
    <mergeCell ref="E70:H70"/>
    <mergeCell ref="E61:H61"/>
    <mergeCell ref="E62:H62"/>
    <mergeCell ref="E63:H63"/>
    <mergeCell ref="E64:H64"/>
    <mergeCell ref="E65:H65"/>
    <mergeCell ref="E60:H60"/>
    <mergeCell ref="C59:I59"/>
    <mergeCell ref="D179:H181"/>
    <mergeCell ref="D183:H185"/>
    <mergeCell ref="D187:H189"/>
    <mergeCell ref="D159:H161"/>
    <mergeCell ref="D163:H165"/>
    <mergeCell ref="D167:H169"/>
    <mergeCell ref="D171:H173"/>
    <mergeCell ref="D175:H177"/>
    <mergeCell ref="C45:H45"/>
    <mergeCell ref="C1:I1"/>
    <mergeCell ref="C2:I2"/>
    <mergeCell ref="C3:I3"/>
    <mergeCell ref="C5:I5"/>
    <mergeCell ref="C25:H25"/>
    <mergeCell ref="E57:H57"/>
    <mergeCell ref="C46:H46"/>
    <mergeCell ref="E47:H47"/>
    <mergeCell ref="E48:H48"/>
    <mergeCell ref="E49:H49"/>
    <mergeCell ref="E50:H50"/>
    <mergeCell ref="E51:H51"/>
    <mergeCell ref="E52:H52"/>
    <mergeCell ref="E53:H53"/>
    <mergeCell ref="E54:H54"/>
    <mergeCell ref="E55:H55"/>
    <mergeCell ref="E56:H56"/>
    <mergeCell ref="E100:H100"/>
    <mergeCell ref="C73:I73"/>
    <mergeCell ref="E92:H92"/>
    <mergeCell ref="E93:H93"/>
    <mergeCell ref="E94:H94"/>
    <mergeCell ref="E95:H95"/>
    <mergeCell ref="E96:H96"/>
    <mergeCell ref="E97:H97"/>
    <mergeCell ref="E98:H98"/>
    <mergeCell ref="E99:H99"/>
    <mergeCell ref="C84:H84"/>
    <mergeCell ref="C91:H91"/>
    <mergeCell ref="D118:H118"/>
    <mergeCell ref="E101:H101"/>
    <mergeCell ref="E102:H102"/>
    <mergeCell ref="E103:H103"/>
    <mergeCell ref="C105:H105"/>
    <mergeCell ref="C106:H106"/>
    <mergeCell ref="C107:H107"/>
    <mergeCell ref="C108:H108"/>
    <mergeCell ref="C109:H109"/>
    <mergeCell ref="D113:H113"/>
    <mergeCell ref="D114:H114"/>
    <mergeCell ref="D115:H115"/>
    <mergeCell ref="C104:H104"/>
    <mergeCell ref="D143:H145"/>
    <mergeCell ref="D147:H149"/>
    <mergeCell ref="D151:H153"/>
    <mergeCell ref="D155:H157"/>
    <mergeCell ref="D119:H121"/>
    <mergeCell ref="D123:H125"/>
    <mergeCell ref="D127:H129"/>
    <mergeCell ref="D131:H133"/>
    <mergeCell ref="D135:H137"/>
    <mergeCell ref="D139:H141"/>
    <mergeCell ref="D209:H211"/>
    <mergeCell ref="D192:H192"/>
    <mergeCell ref="D193:H195"/>
    <mergeCell ref="D197:H199"/>
    <mergeCell ref="D201:H203"/>
    <mergeCell ref="D205:H207"/>
  </mergeCells>
  <conditionalFormatting sqref="I111">
    <cfRule type="expression" dxfId="11" priority="1">
      <formula>$I$111&gt;0.105</formula>
    </cfRule>
  </conditionalFormatting>
  <dataValidations count="2">
    <dataValidation type="list" allowBlank="1" showInputMessage="1" showErrorMessage="1" sqref="C119 C123 C127 C131 C135 C139 C143 C147 C151 C155 C159 C163 C167 C171 C175 C179 C183 C187">
      <formula1>PersonnelTitle</formula1>
    </dataValidation>
    <dataValidation type="list" allowBlank="1" showInputMessage="1" showErrorMessage="1" sqref="C193 C197 C201 C205 C209">
      <formula1>$C$79:$C$83</formula1>
    </dataValidation>
  </dataValidations>
  <printOptions horizontalCentered="1"/>
  <pageMargins left="0.25" right="0.25" top="0.75" bottom="0.75" header="0.3" footer="0.3"/>
  <pageSetup scale="63" fitToHeight="2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KEY!$G$23:$G$35</xm:f>
          </x14:formula1>
          <xm:sqref>C48:C57 C93:C102</xm:sqref>
        </x14:dataValidation>
        <x14:dataValidation type="list" allowBlank="1" showInputMessage="1" showErrorMessage="1">
          <x14:formula1>
            <xm:f>KEY!$I$23:$I$25</xm:f>
          </x14:formula1>
          <xm:sqref>C61:C70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C000"/>
    <pageSetUpPr fitToPage="1"/>
  </sheetPr>
  <dimension ref="A1:O211"/>
  <sheetViews>
    <sheetView topLeftCell="B1" zoomScale="80" zoomScaleNormal="80" workbookViewId="0">
      <selection activeCell="C3" sqref="C3:I3"/>
    </sheetView>
  </sheetViews>
  <sheetFormatPr defaultColWidth="9.21875" defaultRowHeight="14.4" x14ac:dyDescent="0.3"/>
  <cols>
    <col min="1" max="1" width="9.21875" style="34" hidden="1" customWidth="1"/>
    <col min="2" max="2" width="9.21875" style="34"/>
    <col min="3" max="3" width="40.77734375" style="34" bestFit="1" customWidth="1"/>
    <col min="4" max="4" width="15.77734375" style="34" bestFit="1" customWidth="1"/>
    <col min="5" max="5" width="23.5546875" style="34" bestFit="1" customWidth="1"/>
    <col min="6" max="6" width="9.44140625" style="34" bestFit="1" customWidth="1"/>
    <col min="7" max="7" width="17.21875" style="34" bestFit="1" customWidth="1"/>
    <col min="8" max="8" width="13.21875" style="34" customWidth="1"/>
    <col min="9" max="9" width="20.21875" style="34" customWidth="1"/>
    <col min="10" max="10" width="9.21875" style="34"/>
    <col min="11" max="11" width="5.44140625" style="34" customWidth="1"/>
    <col min="12" max="12" width="10.5546875" style="34" bestFit="1" customWidth="1"/>
    <col min="13" max="16384" width="9.21875" style="34"/>
  </cols>
  <sheetData>
    <row r="1" spans="1:11" x14ac:dyDescent="0.3">
      <c r="C1" s="237" t="s">
        <v>115</v>
      </c>
      <c r="D1" s="237"/>
      <c r="E1" s="237"/>
      <c r="F1" s="237"/>
      <c r="G1" s="237"/>
      <c r="H1" s="237"/>
      <c r="I1" s="237"/>
      <c r="J1" s="104"/>
    </row>
    <row r="2" spans="1:11" ht="21" x14ac:dyDescent="0.4">
      <c r="C2" s="249">
        <f>Summary!B2</f>
        <v>0</v>
      </c>
      <c r="D2" s="249"/>
      <c r="E2" s="249"/>
      <c r="F2" s="249"/>
      <c r="G2" s="249"/>
      <c r="H2" s="249"/>
      <c r="I2" s="249"/>
    </row>
    <row r="3" spans="1:11" ht="21" x14ac:dyDescent="0.4">
      <c r="C3" s="250" t="s">
        <v>143</v>
      </c>
      <c r="D3" s="250"/>
      <c r="E3" s="250"/>
      <c r="F3" s="250"/>
      <c r="G3" s="250"/>
      <c r="H3" s="250"/>
      <c r="I3" s="250"/>
      <c r="J3" s="105"/>
    </row>
    <row r="4" spans="1:11" ht="15" thickBot="1" x14ac:dyDescent="0.35">
      <c r="C4" s="106"/>
      <c r="D4" s="106"/>
      <c r="E4" s="106"/>
      <c r="F4" s="106"/>
      <c r="G4" s="106"/>
      <c r="H4" s="106"/>
      <c r="I4" s="106"/>
      <c r="J4" s="105"/>
    </row>
    <row r="5" spans="1:11" ht="18.600000000000001" thickBot="1" x14ac:dyDescent="0.35">
      <c r="A5" s="151" t="s">
        <v>86</v>
      </c>
      <c r="C5" s="232" t="s">
        <v>47</v>
      </c>
      <c r="D5" s="233"/>
      <c r="E5" s="233"/>
      <c r="F5" s="233"/>
      <c r="G5" s="233"/>
      <c r="H5" s="233"/>
      <c r="I5" s="248"/>
    </row>
    <row r="6" spans="1:11" ht="15" thickBot="1" x14ac:dyDescent="0.35">
      <c r="A6" s="152" t="str">
        <f>A25</f>
        <v>NO</v>
      </c>
      <c r="C6" s="42" t="s">
        <v>45</v>
      </c>
      <c r="D6" s="43" t="s">
        <v>46</v>
      </c>
      <c r="E6" s="43" t="s">
        <v>99</v>
      </c>
      <c r="F6" s="43" t="s">
        <v>67</v>
      </c>
      <c r="G6" s="43" t="s">
        <v>68</v>
      </c>
      <c r="H6" s="93" t="s">
        <v>43</v>
      </c>
      <c r="I6" s="95" t="s">
        <v>1</v>
      </c>
    </row>
    <row r="7" spans="1:11" x14ac:dyDescent="0.3">
      <c r="A7" s="152" t="str">
        <f>IF(I7&gt;0,"YES","NO")</f>
        <v>NO</v>
      </c>
      <c r="C7" s="29" t="s">
        <v>117</v>
      </c>
      <c r="D7" s="30" t="s">
        <v>117</v>
      </c>
      <c r="E7" s="22" t="s">
        <v>117</v>
      </c>
      <c r="F7" s="25" t="s">
        <v>117</v>
      </c>
      <c r="G7" s="62" t="s">
        <v>117</v>
      </c>
      <c r="H7" s="27" t="s">
        <v>117</v>
      </c>
      <c r="I7" s="96">
        <f>ROUND(IFERROR(((E7/12)*G7)*H7,0),2)</f>
        <v>0</v>
      </c>
    </row>
    <row r="8" spans="1:11" x14ac:dyDescent="0.3">
      <c r="A8" s="152" t="str">
        <f t="shared" ref="A8:A25" si="0">IF(I8&gt;0,"YES","NO")</f>
        <v>NO</v>
      </c>
      <c r="C8" s="29"/>
      <c r="D8" s="30"/>
      <c r="E8" s="22"/>
      <c r="F8" s="25"/>
      <c r="G8" s="62"/>
      <c r="H8" s="27"/>
      <c r="I8" s="96">
        <f t="shared" ref="I8:I24" si="1">ROUND(IFERROR(((E8/12)*G8)*H8,0),2)</f>
        <v>0</v>
      </c>
    </row>
    <row r="9" spans="1:11" x14ac:dyDescent="0.3">
      <c r="A9" s="152" t="str">
        <f t="shared" si="0"/>
        <v>NO</v>
      </c>
      <c r="C9" s="29"/>
      <c r="D9" s="30"/>
      <c r="E9" s="22"/>
      <c r="F9" s="25"/>
      <c r="G9" s="62"/>
      <c r="H9" s="27"/>
      <c r="I9" s="96">
        <f t="shared" si="1"/>
        <v>0</v>
      </c>
    </row>
    <row r="10" spans="1:11" x14ac:dyDescent="0.3">
      <c r="A10" s="152" t="str">
        <f t="shared" si="0"/>
        <v>NO</v>
      </c>
      <c r="C10" s="29"/>
      <c r="D10" s="30"/>
      <c r="E10" s="22"/>
      <c r="F10" s="25"/>
      <c r="G10" s="62"/>
      <c r="H10" s="27"/>
      <c r="I10" s="96">
        <f t="shared" si="1"/>
        <v>0</v>
      </c>
    </row>
    <row r="11" spans="1:11" x14ac:dyDescent="0.3">
      <c r="A11" s="152" t="str">
        <f t="shared" si="0"/>
        <v>NO</v>
      </c>
      <c r="C11" s="29"/>
      <c r="D11" s="30"/>
      <c r="E11" s="22"/>
      <c r="F11" s="25"/>
      <c r="G11" s="62"/>
      <c r="H11" s="27"/>
      <c r="I11" s="96">
        <f t="shared" si="1"/>
        <v>0</v>
      </c>
    </row>
    <row r="12" spans="1:11" x14ac:dyDescent="0.3">
      <c r="A12" s="152" t="str">
        <f t="shared" si="0"/>
        <v>NO</v>
      </c>
      <c r="C12" s="29"/>
      <c r="D12" s="30"/>
      <c r="E12" s="22"/>
      <c r="F12" s="25"/>
      <c r="G12" s="62"/>
      <c r="H12" s="27"/>
      <c r="I12" s="96">
        <f t="shared" si="1"/>
        <v>0</v>
      </c>
    </row>
    <row r="13" spans="1:11" x14ac:dyDescent="0.3">
      <c r="A13" s="152" t="str">
        <f t="shared" si="0"/>
        <v>NO</v>
      </c>
      <c r="C13" s="29"/>
      <c r="D13" s="30"/>
      <c r="E13" s="22"/>
      <c r="F13" s="25"/>
      <c r="G13" s="62"/>
      <c r="H13" s="27"/>
      <c r="I13" s="96">
        <f t="shared" si="1"/>
        <v>0</v>
      </c>
    </row>
    <row r="14" spans="1:11" x14ac:dyDescent="0.3">
      <c r="A14" s="152" t="str">
        <f t="shared" si="0"/>
        <v>NO</v>
      </c>
      <c r="C14" s="29"/>
      <c r="D14" s="30"/>
      <c r="E14" s="22"/>
      <c r="F14" s="25"/>
      <c r="G14" s="62"/>
      <c r="H14" s="27"/>
      <c r="I14" s="96">
        <f t="shared" si="1"/>
        <v>0</v>
      </c>
    </row>
    <row r="15" spans="1:11" x14ac:dyDescent="0.3">
      <c r="A15" s="152" t="str">
        <f t="shared" si="0"/>
        <v>NO</v>
      </c>
      <c r="C15" s="29"/>
      <c r="D15" s="30"/>
      <c r="E15" s="22"/>
      <c r="F15" s="25"/>
      <c r="G15" s="62"/>
      <c r="H15" s="27"/>
      <c r="I15" s="96">
        <f t="shared" si="1"/>
        <v>0</v>
      </c>
    </row>
    <row r="16" spans="1:11" x14ac:dyDescent="0.3">
      <c r="A16" s="152" t="str">
        <f t="shared" si="0"/>
        <v>NO</v>
      </c>
      <c r="C16" s="29"/>
      <c r="D16" s="30"/>
      <c r="E16" s="22"/>
      <c r="F16" s="25"/>
      <c r="G16" s="62"/>
      <c r="H16" s="27"/>
      <c r="I16" s="96">
        <f t="shared" si="1"/>
        <v>0</v>
      </c>
      <c r="K16" s="132"/>
    </row>
    <row r="17" spans="1:9" x14ac:dyDescent="0.3">
      <c r="A17" s="152" t="str">
        <f t="shared" si="0"/>
        <v>NO</v>
      </c>
      <c r="C17" s="29"/>
      <c r="D17" s="30"/>
      <c r="E17" s="22"/>
      <c r="F17" s="25"/>
      <c r="G17" s="62"/>
      <c r="H17" s="27"/>
      <c r="I17" s="96">
        <f t="shared" si="1"/>
        <v>0</v>
      </c>
    </row>
    <row r="18" spans="1:9" x14ac:dyDescent="0.3">
      <c r="A18" s="152" t="str">
        <f t="shared" si="0"/>
        <v>NO</v>
      </c>
      <c r="C18" s="29"/>
      <c r="D18" s="30"/>
      <c r="E18" s="22"/>
      <c r="F18" s="25"/>
      <c r="G18" s="62"/>
      <c r="H18" s="27"/>
      <c r="I18" s="96">
        <f t="shared" si="1"/>
        <v>0</v>
      </c>
    </row>
    <row r="19" spans="1:9" x14ac:dyDescent="0.3">
      <c r="A19" s="152" t="str">
        <f t="shared" si="0"/>
        <v>NO</v>
      </c>
      <c r="C19" s="29"/>
      <c r="D19" s="30"/>
      <c r="E19" s="22"/>
      <c r="F19" s="25"/>
      <c r="G19" s="62"/>
      <c r="H19" s="27"/>
      <c r="I19" s="96">
        <f t="shared" si="1"/>
        <v>0</v>
      </c>
    </row>
    <row r="20" spans="1:9" x14ac:dyDescent="0.3">
      <c r="A20" s="152" t="str">
        <f t="shared" si="0"/>
        <v>NO</v>
      </c>
      <c r="C20" s="29"/>
      <c r="D20" s="30"/>
      <c r="E20" s="22"/>
      <c r="F20" s="25"/>
      <c r="G20" s="62"/>
      <c r="H20" s="27"/>
      <c r="I20" s="96">
        <f t="shared" si="1"/>
        <v>0</v>
      </c>
    </row>
    <row r="21" spans="1:9" x14ac:dyDescent="0.3">
      <c r="A21" s="152" t="str">
        <f t="shared" si="0"/>
        <v>NO</v>
      </c>
      <c r="C21" s="29"/>
      <c r="D21" s="30"/>
      <c r="E21" s="22"/>
      <c r="F21" s="25"/>
      <c r="G21" s="62"/>
      <c r="H21" s="27"/>
      <c r="I21" s="96">
        <f t="shared" si="1"/>
        <v>0</v>
      </c>
    </row>
    <row r="22" spans="1:9" x14ac:dyDescent="0.3">
      <c r="A22" s="152" t="str">
        <f t="shared" si="0"/>
        <v>NO</v>
      </c>
      <c r="C22" s="29"/>
      <c r="D22" s="30"/>
      <c r="E22" s="22"/>
      <c r="F22" s="25"/>
      <c r="G22" s="62"/>
      <c r="H22" s="27"/>
      <c r="I22" s="96">
        <f t="shared" si="1"/>
        <v>0</v>
      </c>
    </row>
    <row r="23" spans="1:9" x14ac:dyDescent="0.3">
      <c r="A23" s="152" t="str">
        <f t="shared" si="0"/>
        <v>NO</v>
      </c>
      <c r="C23" s="31"/>
      <c r="D23" s="32"/>
      <c r="E23" s="23"/>
      <c r="F23" s="26"/>
      <c r="G23" s="63"/>
      <c r="H23" s="28"/>
      <c r="I23" s="96">
        <f t="shared" si="1"/>
        <v>0</v>
      </c>
    </row>
    <row r="24" spans="1:9" ht="15" thickBot="1" x14ac:dyDescent="0.35">
      <c r="A24" s="152" t="str">
        <f t="shared" si="0"/>
        <v>NO</v>
      </c>
      <c r="C24" s="88"/>
      <c r="D24" s="89"/>
      <c r="E24" s="90"/>
      <c r="F24" s="91"/>
      <c r="G24" s="92"/>
      <c r="H24" s="94"/>
      <c r="I24" s="97">
        <f t="shared" si="1"/>
        <v>0</v>
      </c>
    </row>
    <row r="25" spans="1:9" ht="16.8" thickTop="1" thickBot="1" x14ac:dyDescent="0.35">
      <c r="A25" s="152" t="str">
        <f t="shared" si="0"/>
        <v>NO</v>
      </c>
      <c r="C25" s="251" t="s">
        <v>58</v>
      </c>
      <c r="D25" s="252"/>
      <c r="E25" s="252"/>
      <c r="F25" s="252"/>
      <c r="G25" s="252"/>
      <c r="H25" s="253"/>
      <c r="I25" s="101">
        <f>SUM(I7:I24)</f>
        <v>0</v>
      </c>
    </row>
    <row r="26" spans="1:9" ht="15" thickBot="1" x14ac:dyDescent="0.35">
      <c r="A26" s="152" t="str">
        <f>A45</f>
        <v>NO</v>
      </c>
      <c r="C26" s="42" t="s">
        <v>45</v>
      </c>
      <c r="D26" s="43" t="s">
        <v>46</v>
      </c>
      <c r="E26" s="43" t="str">
        <f>IF('!!COMPLETE FIRST!!'!$E$11="YES","","100% Annual Fringe Cost")</f>
        <v>100% Annual Fringe Cost</v>
      </c>
      <c r="F26" s="43"/>
      <c r="G26" s="43" t="str">
        <f>IF('!!COMPLETE FIRST!!'!$E$11="YES","Fringe Rate %","")</f>
        <v/>
      </c>
      <c r="H26" s="93"/>
      <c r="I26" s="95" t="s">
        <v>1</v>
      </c>
    </row>
    <row r="27" spans="1:9" x14ac:dyDescent="0.3">
      <c r="A27" s="152" t="str">
        <f>IF(I27&gt;0,"YES","NO")</f>
        <v>NO</v>
      </c>
      <c r="C27" s="186" t="str">
        <f t="shared" ref="C27:D44" si="2">IF(C7="","",C7)</f>
        <v xml:space="preserve"> </v>
      </c>
      <c r="D27" s="187" t="str">
        <f t="shared" si="2"/>
        <v xml:space="preserve"> </v>
      </c>
      <c r="E27" s="22" t="s">
        <v>117</v>
      </c>
      <c r="F27" s="84"/>
      <c r="G27" s="62" t="s">
        <v>117</v>
      </c>
      <c r="H27" s="85"/>
      <c r="I27" s="96">
        <f>IFERROR(ROUND(IF('!!COMPLETE FIRST!!'!$E$11="yes",(I7*G27),((E27/12)*G7)*H7),2),0)</f>
        <v>0</v>
      </c>
    </row>
    <row r="28" spans="1:9" x14ac:dyDescent="0.3">
      <c r="A28" s="152" t="str">
        <f t="shared" ref="A28:A46" si="3">IF(I28&gt;0,"YES","NO")</f>
        <v>NO</v>
      </c>
      <c r="C28" s="185" t="str">
        <f t="shared" si="2"/>
        <v/>
      </c>
      <c r="D28" s="188" t="str">
        <f t="shared" si="2"/>
        <v/>
      </c>
      <c r="E28" s="22"/>
      <c r="F28" s="84"/>
      <c r="G28" s="62"/>
      <c r="H28" s="85"/>
      <c r="I28" s="96">
        <f>IFERROR(ROUND(IF('!!COMPLETE FIRST!!'!$E$11="yes",(I8*G28),((E28/12)*G8)*H8),2),0)</f>
        <v>0</v>
      </c>
    </row>
    <row r="29" spans="1:9" x14ac:dyDescent="0.3">
      <c r="A29" s="152" t="str">
        <f t="shared" si="3"/>
        <v>NO</v>
      </c>
      <c r="C29" s="185" t="str">
        <f t="shared" si="2"/>
        <v/>
      </c>
      <c r="D29" s="188" t="str">
        <f t="shared" si="2"/>
        <v/>
      </c>
      <c r="E29" s="22"/>
      <c r="F29" s="84"/>
      <c r="G29" s="62"/>
      <c r="H29" s="85"/>
      <c r="I29" s="96">
        <f>IFERROR(ROUND(IF('!!COMPLETE FIRST!!'!$E$11="yes",(I9*G29),((E29/12)*G9)*H9),2),0)</f>
        <v>0</v>
      </c>
    </row>
    <row r="30" spans="1:9" x14ac:dyDescent="0.3">
      <c r="A30" s="152" t="str">
        <f t="shared" si="3"/>
        <v>NO</v>
      </c>
      <c r="C30" s="185" t="str">
        <f t="shared" si="2"/>
        <v/>
      </c>
      <c r="D30" s="188" t="str">
        <f t="shared" si="2"/>
        <v/>
      </c>
      <c r="E30" s="22"/>
      <c r="F30" s="84"/>
      <c r="G30" s="62"/>
      <c r="H30" s="85"/>
      <c r="I30" s="96">
        <f>IFERROR(ROUND(IF('!!COMPLETE FIRST!!'!$E$11="yes",(I10*G30),((E30/12)*G10)*H10),2),0)</f>
        <v>0</v>
      </c>
    </row>
    <row r="31" spans="1:9" x14ac:dyDescent="0.3">
      <c r="A31" s="152" t="str">
        <f t="shared" si="3"/>
        <v>NO</v>
      </c>
      <c r="C31" s="185" t="str">
        <f t="shared" si="2"/>
        <v/>
      </c>
      <c r="D31" s="188" t="str">
        <f t="shared" si="2"/>
        <v/>
      </c>
      <c r="E31" s="22"/>
      <c r="F31" s="84"/>
      <c r="G31" s="62"/>
      <c r="H31" s="85"/>
      <c r="I31" s="96">
        <f>IFERROR(ROUND(IF('!!COMPLETE FIRST!!'!$E$11="yes",(I11*G31),((E31/12)*G11)*H11),2),0)</f>
        <v>0</v>
      </c>
    </row>
    <row r="32" spans="1:9" x14ac:dyDescent="0.3">
      <c r="A32" s="152" t="str">
        <f t="shared" si="3"/>
        <v>NO</v>
      </c>
      <c r="C32" s="185" t="str">
        <f t="shared" si="2"/>
        <v/>
      </c>
      <c r="D32" s="188" t="str">
        <f t="shared" si="2"/>
        <v/>
      </c>
      <c r="E32" s="22"/>
      <c r="F32" s="84"/>
      <c r="G32" s="62"/>
      <c r="H32" s="85"/>
      <c r="I32" s="96">
        <f>IFERROR(ROUND(IF('!!COMPLETE FIRST!!'!$E$11="yes",(I12*G32),((E32/12)*G12)*H12),2),0)</f>
        <v>0</v>
      </c>
    </row>
    <row r="33" spans="1:9" x14ac:dyDescent="0.3">
      <c r="A33" s="152" t="str">
        <f t="shared" si="3"/>
        <v>NO</v>
      </c>
      <c r="C33" s="185" t="str">
        <f t="shared" si="2"/>
        <v/>
      </c>
      <c r="D33" s="188" t="str">
        <f t="shared" si="2"/>
        <v/>
      </c>
      <c r="E33" s="22"/>
      <c r="F33" s="84"/>
      <c r="G33" s="62"/>
      <c r="H33" s="85"/>
      <c r="I33" s="96">
        <f>IFERROR(ROUND(IF('!!COMPLETE FIRST!!'!$E$11="yes",(I13*G33),((E33/12)*G13)*H13),2),0)</f>
        <v>0</v>
      </c>
    </row>
    <row r="34" spans="1:9" x14ac:dyDescent="0.3">
      <c r="A34" s="152" t="str">
        <f t="shared" si="3"/>
        <v>NO</v>
      </c>
      <c r="C34" s="185" t="str">
        <f t="shared" si="2"/>
        <v/>
      </c>
      <c r="D34" s="188" t="str">
        <f t="shared" si="2"/>
        <v/>
      </c>
      <c r="E34" s="22"/>
      <c r="F34" s="84"/>
      <c r="G34" s="62"/>
      <c r="H34" s="85"/>
      <c r="I34" s="96">
        <f>IFERROR(ROUND(IF('!!COMPLETE FIRST!!'!$E$11="yes",(I14*G34),((E34/12)*G14)*H14),2),0)</f>
        <v>0</v>
      </c>
    </row>
    <row r="35" spans="1:9" x14ac:dyDescent="0.3">
      <c r="A35" s="152" t="str">
        <f t="shared" si="3"/>
        <v>NO</v>
      </c>
      <c r="C35" s="185" t="str">
        <f t="shared" si="2"/>
        <v/>
      </c>
      <c r="D35" s="188" t="str">
        <f t="shared" si="2"/>
        <v/>
      </c>
      <c r="E35" s="22"/>
      <c r="F35" s="84"/>
      <c r="G35" s="62"/>
      <c r="H35" s="85"/>
      <c r="I35" s="96">
        <f>IFERROR(ROUND(IF('!!COMPLETE FIRST!!'!$E$11="yes",(I15*G35),((E35/12)*G15)*H15),2),0)</f>
        <v>0</v>
      </c>
    </row>
    <row r="36" spans="1:9" x14ac:dyDescent="0.3">
      <c r="A36" s="152" t="str">
        <f t="shared" si="3"/>
        <v>NO</v>
      </c>
      <c r="C36" s="185" t="str">
        <f t="shared" si="2"/>
        <v/>
      </c>
      <c r="D36" s="188" t="str">
        <f t="shared" si="2"/>
        <v/>
      </c>
      <c r="E36" s="22"/>
      <c r="F36" s="84"/>
      <c r="G36" s="62"/>
      <c r="H36" s="85"/>
      <c r="I36" s="96">
        <f>IFERROR(ROUND(IF('!!COMPLETE FIRST!!'!$E$11="yes",(I16*G36),((E36/12)*G16)*H16),2),0)</f>
        <v>0</v>
      </c>
    </row>
    <row r="37" spans="1:9" x14ac:dyDescent="0.3">
      <c r="A37" s="152" t="str">
        <f t="shared" si="3"/>
        <v>NO</v>
      </c>
      <c r="C37" s="185" t="str">
        <f t="shared" si="2"/>
        <v/>
      </c>
      <c r="D37" s="188" t="str">
        <f t="shared" si="2"/>
        <v/>
      </c>
      <c r="E37" s="22"/>
      <c r="F37" s="84"/>
      <c r="G37" s="62"/>
      <c r="H37" s="85"/>
      <c r="I37" s="96">
        <f>IFERROR(ROUND(IF('!!COMPLETE FIRST!!'!$E$11="yes",(I17*G37),((E37/12)*G17)*H17),2),0)</f>
        <v>0</v>
      </c>
    </row>
    <row r="38" spans="1:9" x14ac:dyDescent="0.3">
      <c r="A38" s="152" t="str">
        <f t="shared" si="3"/>
        <v>NO</v>
      </c>
      <c r="C38" s="185" t="str">
        <f t="shared" si="2"/>
        <v/>
      </c>
      <c r="D38" s="188" t="str">
        <f t="shared" si="2"/>
        <v/>
      </c>
      <c r="E38" s="22"/>
      <c r="F38" s="84"/>
      <c r="G38" s="62"/>
      <c r="H38" s="85"/>
      <c r="I38" s="96">
        <f>IFERROR(ROUND(IF('!!COMPLETE FIRST!!'!$E$11="yes",(I18*G38),((E38/12)*G18)*H18),2),0)</f>
        <v>0</v>
      </c>
    </row>
    <row r="39" spans="1:9" x14ac:dyDescent="0.3">
      <c r="A39" s="152" t="str">
        <f t="shared" si="3"/>
        <v>NO</v>
      </c>
      <c r="C39" s="185" t="str">
        <f t="shared" si="2"/>
        <v/>
      </c>
      <c r="D39" s="188" t="str">
        <f t="shared" si="2"/>
        <v/>
      </c>
      <c r="E39" s="22"/>
      <c r="F39" s="84"/>
      <c r="G39" s="62"/>
      <c r="H39" s="85"/>
      <c r="I39" s="96">
        <f>IFERROR(ROUND(IF('!!COMPLETE FIRST!!'!$E$11="yes",(I19*G39),((E39/12)*G19)*H19),2),0)</f>
        <v>0</v>
      </c>
    </row>
    <row r="40" spans="1:9" x14ac:dyDescent="0.3">
      <c r="A40" s="152" t="str">
        <f t="shared" si="3"/>
        <v>NO</v>
      </c>
      <c r="C40" s="185" t="str">
        <f t="shared" si="2"/>
        <v/>
      </c>
      <c r="D40" s="188" t="str">
        <f t="shared" si="2"/>
        <v/>
      </c>
      <c r="E40" s="22"/>
      <c r="F40" s="84"/>
      <c r="G40" s="62"/>
      <c r="H40" s="85"/>
      <c r="I40" s="96">
        <f>IFERROR(ROUND(IF('!!COMPLETE FIRST!!'!$E$11="yes",(I20*G40),((E40/12)*G20)*H20),2),0)</f>
        <v>0</v>
      </c>
    </row>
    <row r="41" spans="1:9" x14ac:dyDescent="0.3">
      <c r="A41" s="152" t="str">
        <f t="shared" si="3"/>
        <v>NO</v>
      </c>
      <c r="C41" s="185" t="str">
        <f t="shared" si="2"/>
        <v/>
      </c>
      <c r="D41" s="188" t="str">
        <f t="shared" si="2"/>
        <v/>
      </c>
      <c r="E41" s="22"/>
      <c r="F41" s="84"/>
      <c r="G41" s="62"/>
      <c r="H41" s="85"/>
      <c r="I41" s="96">
        <f>IFERROR(ROUND(IF('!!COMPLETE FIRST!!'!$E$11="yes",(I21*G41),((E41/12)*G21)*H21),2),0)</f>
        <v>0</v>
      </c>
    </row>
    <row r="42" spans="1:9" x14ac:dyDescent="0.3">
      <c r="A42" s="152" t="str">
        <f t="shared" si="3"/>
        <v>NO</v>
      </c>
      <c r="C42" s="185" t="str">
        <f t="shared" si="2"/>
        <v/>
      </c>
      <c r="D42" s="188" t="str">
        <f t="shared" si="2"/>
        <v/>
      </c>
      <c r="E42" s="22"/>
      <c r="F42" s="84"/>
      <c r="G42" s="62"/>
      <c r="H42" s="85"/>
      <c r="I42" s="96">
        <f>IFERROR(ROUND(IF('!!COMPLETE FIRST!!'!$E$11="yes",(I22*G42),((E42/12)*G22)*H22),2),0)</f>
        <v>0</v>
      </c>
    </row>
    <row r="43" spans="1:9" x14ac:dyDescent="0.3">
      <c r="A43" s="152" t="str">
        <f t="shared" si="3"/>
        <v>NO</v>
      </c>
      <c r="C43" s="185" t="str">
        <f t="shared" si="2"/>
        <v/>
      </c>
      <c r="D43" s="188" t="str">
        <f t="shared" si="2"/>
        <v/>
      </c>
      <c r="E43" s="24"/>
      <c r="F43" s="86"/>
      <c r="G43" s="198"/>
      <c r="H43" s="87"/>
      <c r="I43" s="96">
        <f>IFERROR(ROUND(IF('!!COMPLETE FIRST!!'!$E$11="yes",(I23*G43),((E43/12)*G23)*H23),2),0)</f>
        <v>0</v>
      </c>
    </row>
    <row r="44" spans="1:9" ht="15" thickBot="1" x14ac:dyDescent="0.35">
      <c r="A44" s="152" t="str">
        <f t="shared" si="3"/>
        <v>NO</v>
      </c>
      <c r="C44" s="189" t="str">
        <f t="shared" si="2"/>
        <v/>
      </c>
      <c r="D44" s="190" t="str">
        <f t="shared" si="2"/>
        <v/>
      </c>
      <c r="E44" s="147"/>
      <c r="F44" s="148"/>
      <c r="G44" s="199"/>
      <c r="H44" s="149"/>
      <c r="I44" s="96">
        <f>IFERROR(ROUND(IF('!!COMPLETE FIRST!!'!$E$11="yes",(I24*G44),((E44/12)*G24)*H24),2),0)</f>
        <v>0</v>
      </c>
    </row>
    <row r="45" spans="1:9" ht="16.2" thickTop="1" x14ac:dyDescent="0.3">
      <c r="A45" s="152" t="str">
        <f t="shared" si="3"/>
        <v>NO</v>
      </c>
      <c r="C45" s="254" t="s">
        <v>59</v>
      </c>
      <c r="D45" s="255"/>
      <c r="E45" s="255"/>
      <c r="F45" s="255"/>
      <c r="G45" s="255"/>
      <c r="H45" s="256"/>
      <c r="I45" s="102">
        <f>SUM(I27:I44)</f>
        <v>0</v>
      </c>
    </row>
    <row r="46" spans="1:9" ht="16.2" thickBot="1" x14ac:dyDescent="0.35">
      <c r="A46" s="152" t="str">
        <f t="shared" si="3"/>
        <v>NO</v>
      </c>
      <c r="C46" s="257" t="s">
        <v>61</v>
      </c>
      <c r="D46" s="258"/>
      <c r="E46" s="258"/>
      <c r="F46" s="258"/>
      <c r="G46" s="258"/>
      <c r="H46" s="258"/>
      <c r="I46" s="103">
        <f>SUM(I45,I25)</f>
        <v>0</v>
      </c>
    </row>
    <row r="47" spans="1:9" ht="15" thickBot="1" x14ac:dyDescent="0.35">
      <c r="A47" s="152" t="str">
        <f>A57</f>
        <v>NO</v>
      </c>
      <c r="C47" s="44" t="s">
        <v>63</v>
      </c>
      <c r="D47" s="70" t="s">
        <v>78</v>
      </c>
      <c r="E47" s="261" t="s">
        <v>79</v>
      </c>
      <c r="F47" s="262"/>
      <c r="G47" s="262"/>
      <c r="H47" s="262"/>
      <c r="I47" s="95" t="s">
        <v>1</v>
      </c>
    </row>
    <row r="48" spans="1:9" x14ac:dyDescent="0.3">
      <c r="A48" s="152" t="str">
        <f t="shared" ref="A48:A71" si="4">IF(I48&gt;0,"YES","NO")</f>
        <v>NO</v>
      </c>
      <c r="C48" s="4" t="s">
        <v>3</v>
      </c>
      <c r="D48" s="67"/>
      <c r="E48" s="263"/>
      <c r="F48" s="264"/>
      <c r="G48" s="264"/>
      <c r="H48" s="292"/>
      <c r="I48" s="96">
        <f t="shared" ref="I48:I56" si="5">D48</f>
        <v>0</v>
      </c>
    </row>
    <row r="49" spans="1:9" ht="14.55" customHeight="1" x14ac:dyDescent="0.3">
      <c r="A49" s="152" t="str">
        <f t="shared" si="4"/>
        <v>NO</v>
      </c>
      <c r="C49" s="45"/>
      <c r="D49" s="68"/>
      <c r="E49" s="259"/>
      <c r="F49" s="260"/>
      <c r="G49" s="260"/>
      <c r="H49" s="293"/>
      <c r="I49" s="98">
        <f t="shared" si="5"/>
        <v>0</v>
      </c>
    </row>
    <row r="50" spans="1:9" ht="14.55" customHeight="1" x14ac:dyDescent="0.3">
      <c r="A50" s="152" t="str">
        <f t="shared" si="4"/>
        <v>NO</v>
      </c>
      <c r="C50" s="3"/>
      <c r="D50" s="66"/>
      <c r="E50" s="259"/>
      <c r="F50" s="260"/>
      <c r="G50" s="260"/>
      <c r="H50" s="293"/>
      <c r="I50" s="96">
        <f t="shared" si="5"/>
        <v>0</v>
      </c>
    </row>
    <row r="51" spans="1:9" ht="14.55" customHeight="1" x14ac:dyDescent="0.3">
      <c r="A51" s="152" t="str">
        <f t="shared" si="4"/>
        <v>NO</v>
      </c>
      <c r="C51" s="45"/>
      <c r="D51" s="64"/>
      <c r="E51" s="259"/>
      <c r="F51" s="260"/>
      <c r="G51" s="260"/>
      <c r="H51" s="293"/>
      <c r="I51" s="98">
        <f t="shared" si="5"/>
        <v>0</v>
      </c>
    </row>
    <row r="52" spans="1:9" ht="14.55" customHeight="1" x14ac:dyDescent="0.3">
      <c r="A52" s="152" t="str">
        <f t="shared" si="4"/>
        <v>NO</v>
      </c>
      <c r="C52" s="45"/>
      <c r="D52" s="64"/>
      <c r="E52" s="259"/>
      <c r="F52" s="260"/>
      <c r="G52" s="260"/>
      <c r="H52" s="293"/>
      <c r="I52" s="98">
        <f t="shared" si="5"/>
        <v>0</v>
      </c>
    </row>
    <row r="53" spans="1:9" ht="14.55" customHeight="1" x14ac:dyDescent="0.3">
      <c r="A53" s="152" t="str">
        <f t="shared" si="4"/>
        <v>NO</v>
      </c>
      <c r="C53" s="45"/>
      <c r="D53" s="64"/>
      <c r="E53" s="259"/>
      <c r="F53" s="260"/>
      <c r="G53" s="260"/>
      <c r="H53" s="293"/>
      <c r="I53" s="98">
        <f t="shared" si="5"/>
        <v>0</v>
      </c>
    </row>
    <row r="54" spans="1:9" x14ac:dyDescent="0.3">
      <c r="A54" s="152" t="str">
        <f t="shared" si="4"/>
        <v>NO</v>
      </c>
      <c r="C54" s="45"/>
      <c r="D54" s="64"/>
      <c r="E54" s="259"/>
      <c r="F54" s="260"/>
      <c r="G54" s="260"/>
      <c r="H54" s="293"/>
      <c r="I54" s="98">
        <f t="shared" si="5"/>
        <v>0</v>
      </c>
    </row>
    <row r="55" spans="1:9" x14ac:dyDescent="0.3">
      <c r="A55" s="152" t="str">
        <f t="shared" si="4"/>
        <v>NO</v>
      </c>
      <c r="C55" s="47"/>
      <c r="D55" s="65">
        <v>0</v>
      </c>
      <c r="E55" s="259"/>
      <c r="F55" s="260"/>
      <c r="G55" s="260"/>
      <c r="H55" s="260"/>
      <c r="I55" s="98">
        <f t="shared" si="5"/>
        <v>0</v>
      </c>
    </row>
    <row r="56" spans="1:9" ht="15" thickBot="1" x14ac:dyDescent="0.35">
      <c r="A56" s="152" t="str">
        <f t="shared" si="4"/>
        <v>NO</v>
      </c>
      <c r="C56" s="150"/>
      <c r="D56" s="90">
        <v>0</v>
      </c>
      <c r="E56" s="275"/>
      <c r="F56" s="276"/>
      <c r="G56" s="276"/>
      <c r="H56" s="276"/>
      <c r="I56" s="99">
        <f t="shared" si="5"/>
        <v>0</v>
      </c>
    </row>
    <row r="57" spans="1:9" ht="16.8" thickTop="1" thickBot="1" x14ac:dyDescent="0.35">
      <c r="A57" s="152" t="str">
        <f t="shared" si="4"/>
        <v>NO</v>
      </c>
      <c r="C57" s="254" t="s">
        <v>64</v>
      </c>
      <c r="D57" s="255"/>
      <c r="E57" s="255"/>
      <c r="F57" s="255"/>
      <c r="G57" s="255"/>
      <c r="H57" s="256"/>
      <c r="I57" s="107">
        <f>SUM(I48:I56)</f>
        <v>0</v>
      </c>
    </row>
    <row r="58" spans="1:9" ht="18.600000000000001" thickBot="1" x14ac:dyDescent="0.35">
      <c r="A58" s="152" t="str">
        <f>A70</f>
        <v>NO</v>
      </c>
      <c r="C58" s="232" t="s">
        <v>100</v>
      </c>
      <c r="D58" s="233"/>
      <c r="E58" s="233"/>
      <c r="F58" s="233"/>
      <c r="G58" s="233"/>
      <c r="H58" s="233"/>
      <c r="I58" s="248"/>
    </row>
    <row r="59" spans="1:9" ht="15" thickBot="1" x14ac:dyDescent="0.35">
      <c r="A59" s="152" t="str">
        <f>A70</f>
        <v>NO</v>
      </c>
      <c r="C59" s="44" t="s">
        <v>109</v>
      </c>
      <c r="D59" s="70" t="s">
        <v>78</v>
      </c>
      <c r="E59" s="261" t="s">
        <v>79</v>
      </c>
      <c r="F59" s="262"/>
      <c r="G59" s="262"/>
      <c r="H59" s="262"/>
      <c r="I59" s="100"/>
    </row>
    <row r="60" spans="1:9" x14ac:dyDescent="0.3">
      <c r="A60" s="152" t="str">
        <f t="shared" si="4"/>
        <v>NO</v>
      </c>
      <c r="C60" s="3" t="s">
        <v>3</v>
      </c>
      <c r="D60" s="66"/>
      <c r="E60" s="263"/>
      <c r="F60" s="264"/>
      <c r="G60" s="264"/>
      <c r="H60" s="264"/>
      <c r="I60" s="96">
        <f>D60</f>
        <v>0</v>
      </c>
    </row>
    <row r="61" spans="1:9" x14ac:dyDescent="0.3">
      <c r="A61" s="152" t="str">
        <f t="shared" si="4"/>
        <v>NO</v>
      </c>
      <c r="C61" s="4"/>
      <c r="D61" s="206"/>
      <c r="E61" s="259"/>
      <c r="F61" s="260"/>
      <c r="G61" s="260"/>
      <c r="H61" s="260"/>
      <c r="I61" s="96">
        <f t="shared" ref="I61:I69" si="6">D61</f>
        <v>0</v>
      </c>
    </row>
    <row r="62" spans="1:9" x14ac:dyDescent="0.3">
      <c r="A62" s="152" t="str">
        <f t="shared" si="4"/>
        <v>NO</v>
      </c>
      <c r="C62" s="45"/>
      <c r="D62" s="64"/>
      <c r="E62" s="259"/>
      <c r="F62" s="260"/>
      <c r="G62" s="260"/>
      <c r="H62" s="260"/>
      <c r="I62" s="98">
        <f t="shared" si="6"/>
        <v>0</v>
      </c>
    </row>
    <row r="63" spans="1:9" x14ac:dyDescent="0.3">
      <c r="A63" s="152" t="str">
        <f t="shared" si="4"/>
        <v>NO</v>
      </c>
      <c r="C63" s="3"/>
      <c r="D63" s="201"/>
      <c r="E63" s="259"/>
      <c r="F63" s="260"/>
      <c r="G63" s="260"/>
      <c r="H63" s="260"/>
      <c r="I63" s="96">
        <f t="shared" si="6"/>
        <v>0</v>
      </c>
    </row>
    <row r="64" spans="1:9" x14ac:dyDescent="0.3">
      <c r="A64" s="152" t="str">
        <f t="shared" si="4"/>
        <v>NO</v>
      </c>
      <c r="C64" s="45"/>
      <c r="D64" s="64"/>
      <c r="E64" s="259"/>
      <c r="F64" s="260"/>
      <c r="G64" s="260"/>
      <c r="H64" s="260"/>
      <c r="I64" s="98">
        <f t="shared" si="6"/>
        <v>0</v>
      </c>
    </row>
    <row r="65" spans="1:9" x14ac:dyDescent="0.3">
      <c r="A65" s="152" t="str">
        <f t="shared" si="4"/>
        <v>NO</v>
      </c>
      <c r="C65" s="45"/>
      <c r="D65" s="64"/>
      <c r="E65" s="259"/>
      <c r="F65" s="260"/>
      <c r="G65" s="260"/>
      <c r="H65" s="260"/>
      <c r="I65" s="98">
        <f t="shared" si="6"/>
        <v>0</v>
      </c>
    </row>
    <row r="66" spans="1:9" x14ac:dyDescent="0.3">
      <c r="A66" s="152" t="str">
        <f t="shared" si="4"/>
        <v>NO</v>
      </c>
      <c r="C66" s="45"/>
      <c r="D66" s="64"/>
      <c r="E66" s="259"/>
      <c r="F66" s="260"/>
      <c r="G66" s="260"/>
      <c r="H66" s="260"/>
      <c r="I66" s="98">
        <f t="shared" si="6"/>
        <v>0</v>
      </c>
    </row>
    <row r="67" spans="1:9" x14ac:dyDescent="0.3">
      <c r="A67" s="152" t="str">
        <f t="shared" si="4"/>
        <v>NO</v>
      </c>
      <c r="C67" s="45"/>
      <c r="D67" s="64"/>
      <c r="E67" s="259"/>
      <c r="F67" s="260"/>
      <c r="G67" s="260"/>
      <c r="H67" s="260"/>
      <c r="I67" s="98">
        <f t="shared" si="6"/>
        <v>0</v>
      </c>
    </row>
    <row r="68" spans="1:9" x14ac:dyDescent="0.3">
      <c r="A68" s="152" t="str">
        <f t="shared" si="4"/>
        <v>NO</v>
      </c>
      <c r="C68" s="47"/>
      <c r="D68" s="65"/>
      <c r="E68" s="273"/>
      <c r="F68" s="274"/>
      <c r="G68" s="274"/>
      <c r="H68" s="274"/>
      <c r="I68" s="98">
        <f t="shared" si="6"/>
        <v>0</v>
      </c>
    </row>
    <row r="69" spans="1:9" ht="15" thickBot="1" x14ac:dyDescent="0.35">
      <c r="A69" s="152" t="str">
        <f t="shared" si="4"/>
        <v>NO</v>
      </c>
      <c r="C69" s="150"/>
      <c r="D69" s="90"/>
      <c r="E69" s="275"/>
      <c r="F69" s="276"/>
      <c r="G69" s="276"/>
      <c r="H69" s="276"/>
      <c r="I69" s="99">
        <f t="shared" si="6"/>
        <v>0</v>
      </c>
    </row>
    <row r="70" spans="1:9" ht="16.2" thickTop="1" x14ac:dyDescent="0.3">
      <c r="A70" s="152" t="str">
        <f t="shared" si="4"/>
        <v>NO</v>
      </c>
      <c r="C70" s="254" t="s">
        <v>101</v>
      </c>
      <c r="D70" s="255"/>
      <c r="E70" s="255"/>
      <c r="F70" s="255"/>
      <c r="G70" s="255"/>
      <c r="H70" s="256"/>
      <c r="I70" s="107">
        <f>SUM(I60:I69)</f>
        <v>0</v>
      </c>
    </row>
    <row r="71" spans="1:9" ht="16.2" thickBot="1" x14ac:dyDescent="0.35">
      <c r="A71" s="152" t="str">
        <f t="shared" si="4"/>
        <v>NO</v>
      </c>
      <c r="C71" s="257" t="s">
        <v>102</v>
      </c>
      <c r="D71" s="258"/>
      <c r="E71" s="258"/>
      <c r="F71" s="258"/>
      <c r="G71" s="258"/>
      <c r="H71" s="258"/>
      <c r="I71" s="108">
        <f>SUM(I70,I57,I46)</f>
        <v>0</v>
      </c>
    </row>
    <row r="72" spans="1:9" ht="18.600000000000001" thickBot="1" x14ac:dyDescent="0.35">
      <c r="A72" s="152"/>
      <c r="C72" s="232" t="s">
        <v>103</v>
      </c>
      <c r="D72" s="233"/>
      <c r="E72" s="233"/>
      <c r="F72" s="233"/>
      <c r="G72" s="233"/>
      <c r="H72" s="233"/>
      <c r="I72" s="248"/>
    </row>
    <row r="73" spans="1:9" x14ac:dyDescent="0.3">
      <c r="A73" s="152"/>
      <c r="C73" s="279" t="str">
        <f>IF('!!COMPLETE FIRST!!'!F5=KEY!G2,KEY!G39,IF('!!COMPLETE FIRST!!'!F5=KEY!G3,KEY!G41,IF('!!COMPLETE FIRST!!'!F5=KEY!G4,KEY!G40,IF('!!COMPLETE FIRST!!'!F5=KEY!G5,KEY!G42,""))))</f>
        <v/>
      </c>
      <c r="D73" s="280"/>
      <c r="E73" s="280"/>
      <c r="F73" s="280"/>
      <c r="G73" s="280"/>
      <c r="H73" s="280"/>
      <c r="I73" s="281"/>
    </row>
    <row r="74" spans="1:9" x14ac:dyDescent="0.3">
      <c r="A74" s="152"/>
      <c r="C74" s="282"/>
      <c r="D74" s="283"/>
      <c r="E74" s="283"/>
      <c r="F74" s="283"/>
      <c r="G74" s="283"/>
      <c r="H74" s="283"/>
      <c r="I74" s="284"/>
    </row>
    <row r="75" spans="1:9" x14ac:dyDescent="0.3">
      <c r="A75" s="152"/>
      <c r="C75" s="282"/>
      <c r="D75" s="283"/>
      <c r="E75" s="283"/>
      <c r="F75" s="283"/>
      <c r="G75" s="283"/>
      <c r="H75" s="283"/>
      <c r="I75" s="284"/>
    </row>
    <row r="76" spans="1:9" ht="15" thickBot="1" x14ac:dyDescent="0.35">
      <c r="A76" s="152"/>
      <c r="C76" s="285"/>
      <c r="D76" s="286"/>
      <c r="E76" s="286"/>
      <c r="F76" s="286"/>
      <c r="G76" s="286"/>
      <c r="H76" s="286"/>
      <c r="I76" s="287"/>
    </row>
    <row r="77" spans="1:9" ht="15" thickBot="1" x14ac:dyDescent="0.35">
      <c r="A77" s="152" t="str">
        <f>IF(I83&gt;0,"YES","NO")</f>
        <v>NO</v>
      </c>
      <c r="C77" s="42" t="s">
        <v>111</v>
      </c>
      <c r="D77" s="43" t="s">
        <v>46</v>
      </c>
      <c r="E77" s="43" t="s">
        <v>44</v>
      </c>
      <c r="F77" s="43" t="s">
        <v>67</v>
      </c>
      <c r="G77" s="43" t="s">
        <v>68</v>
      </c>
      <c r="H77" s="93" t="s">
        <v>43</v>
      </c>
      <c r="I77" s="109" t="s">
        <v>1</v>
      </c>
    </row>
    <row r="78" spans="1:9" x14ac:dyDescent="0.3">
      <c r="A78" s="152" t="str">
        <f t="shared" ref="A78:A83" si="7">IF(I78&gt;0,"YES","NO")</f>
        <v>NO</v>
      </c>
      <c r="C78" s="1"/>
      <c r="D78" s="2"/>
      <c r="E78" s="22"/>
      <c r="F78" s="25"/>
      <c r="G78" s="62"/>
      <c r="H78" s="27"/>
      <c r="I78" s="96">
        <f>ROUND((IFERROR(((E78/12)*G78)*H78,0)),2)</f>
        <v>0</v>
      </c>
    </row>
    <row r="79" spans="1:9" x14ac:dyDescent="0.3">
      <c r="A79" s="152" t="str">
        <f t="shared" si="7"/>
        <v>NO</v>
      </c>
      <c r="C79" s="1"/>
      <c r="D79" s="2"/>
      <c r="E79" s="22"/>
      <c r="F79" s="72"/>
      <c r="G79" s="71"/>
      <c r="H79" s="27"/>
      <c r="I79" s="96">
        <f>ROUND((IFERROR(((E79/12)*G79)*H79,0)),2)</f>
        <v>0</v>
      </c>
    </row>
    <row r="80" spans="1:9" x14ac:dyDescent="0.3">
      <c r="A80" s="152" t="str">
        <f t="shared" si="7"/>
        <v>NO</v>
      </c>
      <c r="C80" s="1"/>
      <c r="D80" s="2"/>
      <c r="E80" s="22"/>
      <c r="F80" s="72"/>
      <c r="G80" s="71"/>
      <c r="H80" s="27"/>
      <c r="I80" s="96">
        <f>ROUND((IFERROR(((E80/12)*G80)*H80,0)),2)</f>
        <v>0</v>
      </c>
    </row>
    <row r="81" spans="1:9" x14ac:dyDescent="0.3">
      <c r="A81" s="152" t="str">
        <f t="shared" si="7"/>
        <v>NO</v>
      </c>
      <c r="C81" s="1"/>
      <c r="D81" s="2"/>
      <c r="E81" s="22"/>
      <c r="F81" s="72"/>
      <c r="G81" s="71"/>
      <c r="H81" s="27"/>
      <c r="I81" s="96">
        <f>ROUND((IFERROR(((E81/12)*G81)*H81,0)),2)</f>
        <v>0</v>
      </c>
    </row>
    <row r="82" spans="1:9" ht="15" thickBot="1" x14ac:dyDescent="0.35">
      <c r="A82" s="152" t="str">
        <f t="shared" si="7"/>
        <v>NO</v>
      </c>
      <c r="C82" s="1"/>
      <c r="D82" s="2"/>
      <c r="E82" s="22"/>
      <c r="F82" s="72"/>
      <c r="G82" s="71"/>
      <c r="H82" s="27"/>
      <c r="I82" s="96">
        <f>ROUND((IFERROR(((E82/12)*G82)*H82,0)),2)</f>
        <v>0</v>
      </c>
    </row>
    <row r="83" spans="1:9" ht="16.8" thickTop="1" thickBot="1" x14ac:dyDescent="0.35">
      <c r="A83" s="152" t="str">
        <f t="shared" si="7"/>
        <v>NO</v>
      </c>
      <c r="C83" s="251" t="s">
        <v>90</v>
      </c>
      <c r="D83" s="252"/>
      <c r="E83" s="252"/>
      <c r="F83" s="252"/>
      <c r="G83" s="252"/>
      <c r="H83" s="253"/>
      <c r="I83" s="172">
        <f>SUM(I78:I82)</f>
        <v>0</v>
      </c>
    </row>
    <row r="84" spans="1:9" ht="15" thickBot="1" x14ac:dyDescent="0.35">
      <c r="A84" s="152" t="str">
        <f>IF(I90&gt;0,"YES","NO")</f>
        <v>NO</v>
      </c>
      <c r="C84" s="42" t="s">
        <v>111</v>
      </c>
      <c r="D84" s="43" t="s">
        <v>46</v>
      </c>
      <c r="E84" s="43" t="str">
        <f>IF('!!COMPLETE FIRST!!'!$E$11="YES","","100% Annual Fringe Cost")</f>
        <v>100% Annual Fringe Cost</v>
      </c>
      <c r="F84" s="43"/>
      <c r="G84" s="43" t="str">
        <f>IF('!!COMPLETE FIRST!!'!$E$11="YES","Fringe Rate %","")</f>
        <v/>
      </c>
      <c r="H84" s="93"/>
      <c r="I84" s="95" t="s">
        <v>1</v>
      </c>
    </row>
    <row r="85" spans="1:9" x14ac:dyDescent="0.3">
      <c r="A85" s="152" t="str">
        <f t="shared" ref="A85:A90" si="8">IF(I85&gt;0,"YES","NO")</f>
        <v>NO</v>
      </c>
      <c r="C85" s="191" t="str">
        <f t="shared" ref="C85:D89" si="9">IF(C78="","",C78)</f>
        <v/>
      </c>
      <c r="D85" s="192" t="str">
        <f t="shared" si="9"/>
        <v/>
      </c>
      <c r="E85" s="22"/>
      <c r="F85" s="84"/>
      <c r="G85" s="62"/>
      <c r="H85" s="85"/>
      <c r="I85" s="96">
        <f>IFERROR(ROUND(IF('!!COMPLETE FIRST!!'!$E$11="yes",(I78*G85),((E85/12)*G78)*H78),2),0)</f>
        <v>0</v>
      </c>
    </row>
    <row r="86" spans="1:9" x14ac:dyDescent="0.3">
      <c r="A86" s="152" t="str">
        <f t="shared" si="8"/>
        <v>NO</v>
      </c>
      <c r="C86" s="83" t="str">
        <f t="shared" si="9"/>
        <v/>
      </c>
      <c r="D86" s="193" t="str">
        <f t="shared" si="9"/>
        <v/>
      </c>
      <c r="E86" s="22"/>
      <c r="F86" s="84"/>
      <c r="G86" s="62"/>
      <c r="H86" s="85"/>
      <c r="I86" s="96">
        <f>IFERROR(ROUND(IF('!!COMPLETE FIRST!!'!$E$11="yes",(I79*G86),((E86/12)*G79)*H79),2),0)</f>
        <v>0</v>
      </c>
    </row>
    <row r="87" spans="1:9" x14ac:dyDescent="0.3">
      <c r="A87" s="152" t="str">
        <f t="shared" si="8"/>
        <v>NO</v>
      </c>
      <c r="C87" s="83" t="str">
        <f t="shared" si="9"/>
        <v/>
      </c>
      <c r="D87" s="193" t="str">
        <f t="shared" si="9"/>
        <v/>
      </c>
      <c r="E87" s="22"/>
      <c r="F87" s="84"/>
      <c r="G87" s="62"/>
      <c r="H87" s="85"/>
      <c r="I87" s="96">
        <f>IFERROR(ROUND(IF('!!COMPLETE FIRST!!'!$E$11="yes",(I80*G87),((E87/12)*G80)*H80),2),0)</f>
        <v>0</v>
      </c>
    </row>
    <row r="88" spans="1:9" x14ac:dyDescent="0.3">
      <c r="A88" s="152" t="str">
        <f t="shared" si="8"/>
        <v>NO</v>
      </c>
      <c r="C88" s="83" t="str">
        <f t="shared" si="9"/>
        <v/>
      </c>
      <c r="D88" s="193" t="str">
        <f t="shared" si="9"/>
        <v/>
      </c>
      <c r="E88" s="22"/>
      <c r="F88" s="84"/>
      <c r="G88" s="62"/>
      <c r="H88" s="85"/>
      <c r="I88" s="96">
        <f>IFERROR(ROUND(IF('!!COMPLETE FIRST!!'!$E$11="yes",(I81*G88),((E88/12)*G81)*H81),2),0)</f>
        <v>0</v>
      </c>
    </row>
    <row r="89" spans="1:9" ht="15" thickBot="1" x14ac:dyDescent="0.35">
      <c r="A89" s="152" t="str">
        <f t="shared" si="8"/>
        <v>NO</v>
      </c>
      <c r="C89" s="194" t="str">
        <f t="shared" si="9"/>
        <v/>
      </c>
      <c r="D89" s="195" t="str">
        <f t="shared" si="9"/>
        <v/>
      </c>
      <c r="E89" s="22"/>
      <c r="F89" s="84"/>
      <c r="G89" s="62"/>
      <c r="H89" s="85"/>
      <c r="I89" s="96">
        <f>IFERROR(ROUND(IF('!!COMPLETE FIRST!!'!$E$11="yes",(I82*G89),((E89/12)*G82)*H82),2),0)</f>
        <v>0</v>
      </c>
    </row>
    <row r="90" spans="1:9" ht="16.8" thickTop="1" thickBot="1" x14ac:dyDescent="0.35">
      <c r="A90" s="152" t="str">
        <f t="shared" si="8"/>
        <v>NO</v>
      </c>
      <c r="C90" s="251" t="s">
        <v>91</v>
      </c>
      <c r="D90" s="252"/>
      <c r="E90" s="252"/>
      <c r="F90" s="252"/>
      <c r="G90" s="252"/>
      <c r="H90" s="253"/>
      <c r="I90" s="172">
        <f>SUM(I85:I89)</f>
        <v>0</v>
      </c>
    </row>
    <row r="91" spans="1:9" ht="15" thickBot="1" x14ac:dyDescent="0.35">
      <c r="A91" s="152" t="str">
        <f>IF(I103&gt;0,"YES","NO")</f>
        <v>NO</v>
      </c>
      <c r="C91" s="42" t="s">
        <v>62</v>
      </c>
      <c r="D91" s="43" t="s">
        <v>78</v>
      </c>
      <c r="E91" s="277" t="s">
        <v>82</v>
      </c>
      <c r="F91" s="278"/>
      <c r="G91" s="278"/>
      <c r="H91" s="278"/>
      <c r="I91" s="109"/>
    </row>
    <row r="92" spans="1:9" x14ac:dyDescent="0.3">
      <c r="A92" s="152" t="str">
        <f t="shared" ref="A92:A104" si="10">IF(I92&gt;0,"YES","NO")</f>
        <v>NO</v>
      </c>
      <c r="C92" s="1"/>
      <c r="D92" s="74"/>
      <c r="E92" s="290"/>
      <c r="F92" s="291"/>
      <c r="G92" s="291"/>
      <c r="H92" s="291"/>
      <c r="I92" s="96">
        <f>D92</f>
        <v>0</v>
      </c>
    </row>
    <row r="93" spans="1:9" x14ac:dyDescent="0.3">
      <c r="A93" s="152" t="str">
        <f t="shared" si="10"/>
        <v>NO</v>
      </c>
      <c r="C93" s="1"/>
      <c r="D93" s="74">
        <v>0</v>
      </c>
      <c r="E93" s="288"/>
      <c r="F93" s="289"/>
      <c r="G93" s="289"/>
      <c r="H93" s="289"/>
      <c r="I93" s="96">
        <f t="shared" ref="I93:I101" si="11">D93</f>
        <v>0</v>
      </c>
    </row>
    <row r="94" spans="1:9" x14ac:dyDescent="0.3">
      <c r="A94" s="152" t="str">
        <f t="shared" si="10"/>
        <v>NO</v>
      </c>
      <c r="C94" s="1"/>
      <c r="D94" s="74">
        <v>0</v>
      </c>
      <c r="E94" s="288"/>
      <c r="F94" s="289"/>
      <c r="G94" s="289"/>
      <c r="H94" s="289"/>
      <c r="I94" s="96">
        <f t="shared" si="11"/>
        <v>0</v>
      </c>
    </row>
    <row r="95" spans="1:9" x14ac:dyDescent="0.3">
      <c r="A95" s="152" t="str">
        <f t="shared" si="10"/>
        <v>NO</v>
      </c>
      <c r="C95" s="1"/>
      <c r="D95" s="74">
        <v>0</v>
      </c>
      <c r="E95" s="288"/>
      <c r="F95" s="289"/>
      <c r="G95" s="289"/>
      <c r="H95" s="289"/>
      <c r="I95" s="96">
        <f t="shared" si="11"/>
        <v>0</v>
      </c>
    </row>
    <row r="96" spans="1:9" x14ac:dyDescent="0.3">
      <c r="A96" s="152" t="str">
        <f t="shared" si="10"/>
        <v>NO</v>
      </c>
      <c r="C96" s="1"/>
      <c r="D96" s="74">
        <v>0</v>
      </c>
      <c r="E96" s="288"/>
      <c r="F96" s="289"/>
      <c r="G96" s="289"/>
      <c r="H96" s="289"/>
      <c r="I96" s="96">
        <f t="shared" si="11"/>
        <v>0</v>
      </c>
    </row>
    <row r="97" spans="1:12" x14ac:dyDescent="0.3">
      <c r="A97" s="152" t="str">
        <f t="shared" si="10"/>
        <v>NO</v>
      </c>
      <c r="C97" s="1"/>
      <c r="D97" s="74">
        <v>0</v>
      </c>
      <c r="E97" s="288"/>
      <c r="F97" s="289"/>
      <c r="G97" s="289"/>
      <c r="H97" s="289"/>
      <c r="I97" s="96">
        <f t="shared" si="11"/>
        <v>0</v>
      </c>
    </row>
    <row r="98" spans="1:12" x14ac:dyDescent="0.3">
      <c r="A98" s="152" t="str">
        <f t="shared" si="10"/>
        <v>NO</v>
      </c>
      <c r="C98" s="1"/>
      <c r="D98" s="74">
        <v>0</v>
      </c>
      <c r="E98" s="288"/>
      <c r="F98" s="289"/>
      <c r="G98" s="289"/>
      <c r="H98" s="289"/>
      <c r="I98" s="96">
        <f t="shared" si="11"/>
        <v>0</v>
      </c>
    </row>
    <row r="99" spans="1:12" x14ac:dyDescent="0.3">
      <c r="A99" s="152" t="str">
        <f t="shared" si="10"/>
        <v>NO</v>
      </c>
      <c r="C99" s="1"/>
      <c r="D99" s="74">
        <v>0</v>
      </c>
      <c r="E99" s="288"/>
      <c r="F99" s="289"/>
      <c r="G99" s="289"/>
      <c r="H99" s="289"/>
      <c r="I99" s="96">
        <f t="shared" si="11"/>
        <v>0</v>
      </c>
    </row>
    <row r="100" spans="1:12" x14ac:dyDescent="0.3">
      <c r="A100" s="152" t="str">
        <f t="shared" si="10"/>
        <v>NO</v>
      </c>
      <c r="C100" s="46"/>
      <c r="D100" s="75">
        <v>0</v>
      </c>
      <c r="E100" s="288"/>
      <c r="F100" s="289"/>
      <c r="G100" s="289"/>
      <c r="H100" s="289"/>
      <c r="I100" s="96">
        <f t="shared" si="11"/>
        <v>0</v>
      </c>
    </row>
    <row r="101" spans="1:12" ht="15" thickBot="1" x14ac:dyDescent="0.35">
      <c r="A101" s="152" t="str">
        <f t="shared" si="10"/>
        <v>NO</v>
      </c>
      <c r="C101" s="1"/>
      <c r="D101" s="74">
        <v>0</v>
      </c>
      <c r="E101" s="288"/>
      <c r="F101" s="289"/>
      <c r="G101" s="289"/>
      <c r="H101" s="289"/>
      <c r="I101" s="96">
        <f t="shared" si="11"/>
        <v>0</v>
      </c>
    </row>
    <row r="102" spans="1:12" ht="15" thickBot="1" x14ac:dyDescent="0.35">
      <c r="A102" s="152" t="str">
        <f t="shared" si="10"/>
        <v>NO</v>
      </c>
      <c r="C102" s="203" t="s">
        <v>112</v>
      </c>
      <c r="D102" s="204"/>
      <c r="E102" s="245" t="s">
        <v>113</v>
      </c>
      <c r="F102" s="246"/>
      <c r="G102" s="246"/>
      <c r="H102" s="247"/>
      <c r="I102" s="205">
        <f>D102*(I46+I57)</f>
        <v>0</v>
      </c>
    </row>
    <row r="103" spans="1:12" ht="16.8" thickTop="1" thickBot="1" x14ac:dyDescent="0.35">
      <c r="A103" s="152" t="str">
        <f t="shared" si="10"/>
        <v>NO</v>
      </c>
      <c r="C103" s="251"/>
      <c r="D103" s="252"/>
      <c r="E103" s="252"/>
      <c r="F103" s="252"/>
      <c r="G103" s="252"/>
      <c r="H103" s="253"/>
      <c r="I103" s="172">
        <f>SUM(I92:I102)</f>
        <v>0</v>
      </c>
    </row>
    <row r="104" spans="1:12" ht="15.6" x14ac:dyDescent="0.3">
      <c r="A104" s="152" t="str">
        <f t="shared" si="10"/>
        <v>NO</v>
      </c>
      <c r="C104" s="238" t="s">
        <v>117</v>
      </c>
      <c r="D104" s="239"/>
      <c r="E104" s="239"/>
      <c r="F104" s="239"/>
      <c r="G104" s="239"/>
      <c r="H104" s="240"/>
      <c r="I104" s="110"/>
    </row>
    <row r="105" spans="1:12" ht="15.6" x14ac:dyDescent="0.3">
      <c r="A105" s="152"/>
      <c r="C105" s="265"/>
      <c r="D105" s="266"/>
      <c r="E105" s="266"/>
      <c r="F105" s="266"/>
      <c r="G105" s="266"/>
      <c r="H105" s="269"/>
      <c r="I105" s="111" t="str">
        <f>IF('!!COMPLETE FIRST!!'!F5=KEY!G2,IF('!!COMPLETE FIRST!!'!$E$7&gt;=0.1,($I$71-$I$70)*0.1,($I$71-$I$70)*'!!COMPLETE FIRST!!'!$E$7),"")</f>
        <v/>
      </c>
    </row>
    <row r="106" spans="1:12" ht="15.6" x14ac:dyDescent="0.3">
      <c r="A106" s="152"/>
      <c r="C106" s="265" t="str">
        <f>IF('!!COMPLETE FIRST!!'!F5=KEY!G4,"10% De Minimis Rate","")</f>
        <v/>
      </c>
      <c r="D106" s="266"/>
      <c r="E106" s="266"/>
      <c r="F106" s="266"/>
      <c r="G106" s="266"/>
      <c r="H106" s="269"/>
      <c r="I106" s="111" t="str">
        <f>IF('!!COMPLETE FIRST!!'!$F$5=KEY!$G$4,(SUM(I71-I70)*0.1),"")</f>
        <v/>
      </c>
      <c r="L106" s="124"/>
    </row>
    <row r="107" spans="1:12" ht="16.2" thickBot="1" x14ac:dyDescent="0.35">
      <c r="A107" s="152"/>
      <c r="C107" s="265" t="s">
        <v>65</v>
      </c>
      <c r="D107" s="266"/>
      <c r="E107" s="266"/>
      <c r="F107" s="266"/>
      <c r="G107" s="266"/>
      <c r="H107" s="266"/>
      <c r="I107" s="103">
        <f>SUM(I104:I106)</f>
        <v>0</v>
      </c>
    </row>
    <row r="108" spans="1:12" ht="18.600000000000001" thickBot="1" x14ac:dyDescent="0.35">
      <c r="A108" s="152"/>
      <c r="C108" s="267" t="s">
        <v>66</v>
      </c>
      <c r="D108" s="268"/>
      <c r="E108" s="268"/>
      <c r="F108" s="268"/>
      <c r="G108" s="268"/>
      <c r="H108" s="268"/>
      <c r="I108" s="112">
        <f>I107+I71</f>
        <v>0</v>
      </c>
    </row>
    <row r="109" spans="1:12" ht="15" thickBot="1" x14ac:dyDescent="0.35">
      <c r="A109" s="152"/>
      <c r="C109" s="133"/>
      <c r="D109" s="133"/>
      <c r="E109" s="133"/>
      <c r="F109" s="133"/>
      <c r="G109" s="133"/>
      <c r="H109" s="113"/>
      <c r="I109" s="146"/>
    </row>
    <row r="110" spans="1:12" ht="15" thickBot="1" x14ac:dyDescent="0.35">
      <c r="A110" s="152"/>
      <c r="C110" s="134"/>
      <c r="D110" s="135"/>
      <c r="E110" s="134"/>
      <c r="F110" s="136"/>
      <c r="G110" s="137"/>
      <c r="H110" s="138" t="s">
        <v>83</v>
      </c>
      <c r="I110" s="131">
        <f>IFERROR(I107/I71,0)</f>
        <v>0</v>
      </c>
    </row>
    <row r="111" spans="1:12" x14ac:dyDescent="0.3">
      <c r="A111" s="152"/>
      <c r="C111" s="114"/>
      <c r="D111" s="114"/>
      <c r="E111" s="114"/>
      <c r="F111" s="114"/>
      <c r="G111" s="114"/>
      <c r="H111" s="114"/>
      <c r="I111" s="114"/>
      <c r="J111" s="114"/>
    </row>
    <row r="112" spans="1:12" x14ac:dyDescent="0.3">
      <c r="A112" s="152"/>
      <c r="C112" s="123"/>
      <c r="D112" s="270" t="s">
        <v>15</v>
      </c>
      <c r="E112" s="271"/>
      <c r="F112" s="271"/>
      <c r="G112" s="271"/>
      <c r="H112" s="272"/>
      <c r="I112" s="139">
        <v>9</v>
      </c>
      <c r="J112" s="114"/>
    </row>
    <row r="113" spans="1:15" x14ac:dyDescent="0.3">
      <c r="A113" s="152"/>
      <c r="C113" s="123"/>
      <c r="D113" s="270" t="s">
        <v>13</v>
      </c>
      <c r="E113" s="271"/>
      <c r="F113" s="271"/>
      <c r="G113" s="271"/>
      <c r="H113" s="272"/>
      <c r="I113" s="139">
        <v>4</v>
      </c>
      <c r="J113" s="114"/>
    </row>
    <row r="114" spans="1:15" x14ac:dyDescent="0.3">
      <c r="A114" s="152"/>
      <c r="C114" s="123"/>
      <c r="D114" s="270" t="s">
        <v>14</v>
      </c>
      <c r="E114" s="271"/>
      <c r="F114" s="271"/>
      <c r="G114" s="271"/>
      <c r="H114" s="272"/>
      <c r="I114" s="139">
        <v>5</v>
      </c>
      <c r="J114" s="114"/>
    </row>
    <row r="115" spans="1:15" x14ac:dyDescent="0.3">
      <c r="A115" s="152"/>
    </row>
    <row r="116" spans="1:15" ht="15" thickBot="1" x14ac:dyDescent="0.35">
      <c r="A116" s="152"/>
    </row>
    <row r="117" spans="1:15" ht="18.600000000000001" thickBot="1" x14ac:dyDescent="0.35">
      <c r="A117" s="152" t="str">
        <f>A118</f>
        <v>NO</v>
      </c>
      <c r="C117" s="144" t="s">
        <v>84</v>
      </c>
      <c r="D117" s="232" t="s">
        <v>85</v>
      </c>
      <c r="E117" s="233"/>
      <c r="F117" s="233"/>
      <c r="G117" s="233"/>
      <c r="H117" s="233"/>
      <c r="I117" s="143"/>
    </row>
    <row r="118" spans="1:15" x14ac:dyDescent="0.3">
      <c r="A118" s="152" t="str">
        <f>IF(C118=0,"NO","YES")</f>
        <v>NO</v>
      </c>
      <c r="C118" s="73"/>
      <c r="D118" s="234"/>
      <c r="E118" s="235"/>
      <c r="F118" s="235"/>
      <c r="G118" s="235"/>
      <c r="H118" s="236"/>
      <c r="I118" s="115"/>
    </row>
    <row r="119" spans="1:15" x14ac:dyDescent="0.3">
      <c r="A119" s="152" t="str">
        <f>A118</f>
        <v>NO</v>
      </c>
      <c r="C119" s="116"/>
      <c r="D119" s="226"/>
      <c r="E119" s="227"/>
      <c r="F119" s="227"/>
      <c r="G119" s="227"/>
      <c r="H119" s="228"/>
      <c r="I119" s="115"/>
      <c r="O119" s="145"/>
    </row>
    <row r="120" spans="1:15" x14ac:dyDescent="0.3">
      <c r="A120" s="152" t="str">
        <f t="shared" ref="A120:A183" si="12">A119</f>
        <v>NO</v>
      </c>
      <c r="C120" s="116"/>
      <c r="D120" s="229"/>
      <c r="E120" s="230"/>
      <c r="F120" s="230"/>
      <c r="G120" s="230"/>
      <c r="H120" s="231"/>
      <c r="I120" s="115"/>
    </row>
    <row r="121" spans="1:15" x14ac:dyDescent="0.3">
      <c r="A121" s="152" t="str">
        <f t="shared" si="12"/>
        <v>NO</v>
      </c>
      <c r="C121" s="117"/>
      <c r="D121" s="118"/>
      <c r="E121" s="118"/>
      <c r="F121" s="118"/>
      <c r="G121" s="118"/>
      <c r="H121" s="118"/>
      <c r="I121" s="119"/>
    </row>
    <row r="122" spans="1:15" x14ac:dyDescent="0.3">
      <c r="A122" s="152" t="str">
        <f>IF(C122=0,"NO","YES")</f>
        <v>NO</v>
      </c>
      <c r="C122" s="73"/>
      <c r="D122" s="223"/>
      <c r="E122" s="224"/>
      <c r="F122" s="224"/>
      <c r="G122" s="224"/>
      <c r="H122" s="225"/>
      <c r="I122" s="115"/>
    </row>
    <row r="123" spans="1:15" x14ac:dyDescent="0.3">
      <c r="A123" s="152" t="str">
        <f t="shared" si="12"/>
        <v>NO</v>
      </c>
      <c r="C123" s="116"/>
      <c r="D123" s="226"/>
      <c r="E123" s="227"/>
      <c r="F123" s="227"/>
      <c r="G123" s="227"/>
      <c r="H123" s="228"/>
      <c r="I123" s="115"/>
    </row>
    <row r="124" spans="1:15" x14ac:dyDescent="0.3">
      <c r="A124" s="152" t="str">
        <f t="shared" si="12"/>
        <v>NO</v>
      </c>
      <c r="C124" s="116"/>
      <c r="D124" s="229"/>
      <c r="E124" s="230"/>
      <c r="F124" s="230"/>
      <c r="G124" s="230"/>
      <c r="H124" s="231"/>
      <c r="I124" s="115"/>
    </row>
    <row r="125" spans="1:15" x14ac:dyDescent="0.3">
      <c r="A125" s="152" t="str">
        <f t="shared" si="12"/>
        <v>NO</v>
      </c>
      <c r="C125" s="117"/>
      <c r="D125" s="118"/>
      <c r="E125" s="118"/>
      <c r="F125" s="118"/>
      <c r="G125" s="118"/>
      <c r="H125" s="118"/>
      <c r="I125" s="119"/>
    </row>
    <row r="126" spans="1:15" x14ac:dyDescent="0.3">
      <c r="A126" s="152" t="str">
        <f>IF(C126=0,"NO","YES")</f>
        <v>NO</v>
      </c>
      <c r="C126" s="73"/>
      <c r="D126" s="223"/>
      <c r="E126" s="224"/>
      <c r="F126" s="224"/>
      <c r="G126" s="224"/>
      <c r="H126" s="225"/>
      <c r="I126" s="115"/>
    </row>
    <row r="127" spans="1:15" x14ac:dyDescent="0.3">
      <c r="A127" s="152" t="str">
        <f t="shared" si="12"/>
        <v>NO</v>
      </c>
      <c r="C127" s="116"/>
      <c r="D127" s="226"/>
      <c r="E127" s="227"/>
      <c r="F127" s="227"/>
      <c r="G127" s="227"/>
      <c r="H127" s="228"/>
      <c r="I127" s="115"/>
    </row>
    <row r="128" spans="1:15" x14ac:dyDescent="0.3">
      <c r="A128" s="152" t="str">
        <f t="shared" si="12"/>
        <v>NO</v>
      </c>
      <c r="C128" s="116"/>
      <c r="D128" s="229"/>
      <c r="E128" s="230"/>
      <c r="F128" s="230"/>
      <c r="G128" s="230"/>
      <c r="H128" s="231"/>
      <c r="I128" s="115"/>
    </row>
    <row r="129" spans="1:9" x14ac:dyDescent="0.3">
      <c r="A129" s="152" t="str">
        <f t="shared" si="12"/>
        <v>NO</v>
      </c>
      <c r="C129" s="117"/>
      <c r="D129" s="118"/>
      <c r="E129" s="118"/>
      <c r="F129" s="118"/>
      <c r="G129" s="118"/>
      <c r="H129" s="118"/>
      <c r="I129" s="119"/>
    </row>
    <row r="130" spans="1:9" x14ac:dyDescent="0.3">
      <c r="A130" s="152" t="str">
        <f>IF(C130=0,"NO","YES")</f>
        <v>NO</v>
      </c>
      <c r="C130" s="73"/>
      <c r="D130" s="223"/>
      <c r="E130" s="224"/>
      <c r="F130" s="224"/>
      <c r="G130" s="224"/>
      <c r="H130" s="225"/>
      <c r="I130" s="115"/>
    </row>
    <row r="131" spans="1:9" x14ac:dyDescent="0.3">
      <c r="A131" s="152" t="str">
        <f t="shared" si="12"/>
        <v>NO</v>
      </c>
      <c r="C131" s="116"/>
      <c r="D131" s="226"/>
      <c r="E131" s="227"/>
      <c r="F131" s="227"/>
      <c r="G131" s="227"/>
      <c r="H131" s="228"/>
      <c r="I131" s="115"/>
    </row>
    <row r="132" spans="1:9" x14ac:dyDescent="0.3">
      <c r="A132" s="152" t="str">
        <f t="shared" si="12"/>
        <v>NO</v>
      </c>
      <c r="C132" s="116"/>
      <c r="D132" s="229"/>
      <c r="E132" s="230"/>
      <c r="F132" s="230"/>
      <c r="G132" s="230"/>
      <c r="H132" s="231"/>
      <c r="I132" s="115"/>
    </row>
    <row r="133" spans="1:9" x14ac:dyDescent="0.3">
      <c r="A133" s="152" t="str">
        <f t="shared" si="12"/>
        <v>NO</v>
      </c>
      <c r="C133" s="117"/>
      <c r="D133" s="118"/>
      <c r="E133" s="118"/>
      <c r="F133" s="118"/>
      <c r="G133" s="118"/>
      <c r="H133" s="118"/>
      <c r="I133" s="119"/>
    </row>
    <row r="134" spans="1:9" x14ac:dyDescent="0.3">
      <c r="A134" s="152" t="str">
        <f>IF(C134=0,"NO","YES")</f>
        <v>NO</v>
      </c>
      <c r="C134" s="73"/>
      <c r="D134" s="223"/>
      <c r="E134" s="224"/>
      <c r="F134" s="224"/>
      <c r="G134" s="224"/>
      <c r="H134" s="225"/>
      <c r="I134" s="115"/>
    </row>
    <row r="135" spans="1:9" x14ac:dyDescent="0.3">
      <c r="A135" s="152" t="str">
        <f t="shared" si="12"/>
        <v>NO</v>
      </c>
      <c r="C135" s="116"/>
      <c r="D135" s="226"/>
      <c r="E135" s="227"/>
      <c r="F135" s="227"/>
      <c r="G135" s="227"/>
      <c r="H135" s="228"/>
      <c r="I135" s="115"/>
    </row>
    <row r="136" spans="1:9" x14ac:dyDescent="0.3">
      <c r="A136" s="152" t="str">
        <f t="shared" si="12"/>
        <v>NO</v>
      </c>
      <c r="C136" s="116"/>
      <c r="D136" s="229"/>
      <c r="E136" s="230"/>
      <c r="F136" s="230"/>
      <c r="G136" s="230"/>
      <c r="H136" s="231"/>
      <c r="I136" s="115"/>
    </row>
    <row r="137" spans="1:9" x14ac:dyDescent="0.3">
      <c r="A137" s="152" t="str">
        <f t="shared" si="12"/>
        <v>NO</v>
      </c>
      <c r="C137" s="117"/>
      <c r="D137" s="118"/>
      <c r="E137" s="118"/>
      <c r="F137" s="118"/>
      <c r="G137" s="118"/>
      <c r="H137" s="118"/>
      <c r="I137" s="119"/>
    </row>
    <row r="138" spans="1:9" x14ac:dyDescent="0.3">
      <c r="A138" s="152" t="str">
        <f>IF(C138=0,"NO","YES")</f>
        <v>NO</v>
      </c>
      <c r="C138" s="73"/>
      <c r="D138" s="223"/>
      <c r="E138" s="224"/>
      <c r="F138" s="224"/>
      <c r="G138" s="224"/>
      <c r="H138" s="225"/>
      <c r="I138" s="115"/>
    </row>
    <row r="139" spans="1:9" x14ac:dyDescent="0.3">
      <c r="A139" s="152" t="str">
        <f t="shared" si="12"/>
        <v>NO</v>
      </c>
      <c r="C139" s="116"/>
      <c r="D139" s="226"/>
      <c r="E139" s="227"/>
      <c r="F139" s="227"/>
      <c r="G139" s="227"/>
      <c r="H139" s="228"/>
      <c r="I139" s="115"/>
    </row>
    <row r="140" spans="1:9" x14ac:dyDescent="0.3">
      <c r="A140" s="152" t="str">
        <f t="shared" si="12"/>
        <v>NO</v>
      </c>
      <c r="C140" s="116"/>
      <c r="D140" s="229"/>
      <c r="E140" s="230"/>
      <c r="F140" s="230"/>
      <c r="G140" s="230"/>
      <c r="H140" s="231"/>
      <c r="I140" s="115"/>
    </row>
    <row r="141" spans="1:9" x14ac:dyDescent="0.3">
      <c r="A141" s="152" t="str">
        <f t="shared" si="12"/>
        <v>NO</v>
      </c>
      <c r="C141" s="117"/>
      <c r="D141" s="118"/>
      <c r="E141" s="118"/>
      <c r="F141" s="118"/>
      <c r="G141" s="118"/>
      <c r="H141" s="118"/>
      <c r="I141" s="119"/>
    </row>
    <row r="142" spans="1:9" x14ac:dyDescent="0.3">
      <c r="A142" s="152" t="str">
        <f>IF(C142=0,"NO","YES")</f>
        <v>NO</v>
      </c>
      <c r="C142" s="73"/>
      <c r="D142" s="223"/>
      <c r="E142" s="224"/>
      <c r="F142" s="224"/>
      <c r="G142" s="224"/>
      <c r="H142" s="225"/>
      <c r="I142" s="115"/>
    </row>
    <row r="143" spans="1:9" x14ac:dyDescent="0.3">
      <c r="A143" s="152" t="str">
        <f t="shared" si="12"/>
        <v>NO</v>
      </c>
      <c r="C143" s="116"/>
      <c r="D143" s="226"/>
      <c r="E143" s="227"/>
      <c r="F143" s="227"/>
      <c r="G143" s="227"/>
      <c r="H143" s="228"/>
      <c r="I143" s="115"/>
    </row>
    <row r="144" spans="1:9" x14ac:dyDescent="0.3">
      <c r="A144" s="152" t="str">
        <f t="shared" si="12"/>
        <v>NO</v>
      </c>
      <c r="C144" s="116"/>
      <c r="D144" s="229"/>
      <c r="E144" s="230"/>
      <c r="F144" s="230"/>
      <c r="G144" s="230"/>
      <c r="H144" s="231"/>
      <c r="I144" s="115"/>
    </row>
    <row r="145" spans="1:9" x14ac:dyDescent="0.3">
      <c r="A145" s="152" t="str">
        <f t="shared" si="12"/>
        <v>NO</v>
      </c>
      <c r="C145" s="117"/>
      <c r="D145" s="118"/>
      <c r="E145" s="118"/>
      <c r="F145" s="118"/>
      <c r="G145" s="118"/>
      <c r="H145" s="118"/>
      <c r="I145" s="119"/>
    </row>
    <row r="146" spans="1:9" x14ac:dyDescent="0.3">
      <c r="A146" s="152" t="str">
        <f>IF(C146=0,"NO","YES")</f>
        <v>NO</v>
      </c>
      <c r="C146" s="73"/>
      <c r="D146" s="223"/>
      <c r="E146" s="224"/>
      <c r="F146" s="224"/>
      <c r="G146" s="224"/>
      <c r="H146" s="225"/>
      <c r="I146" s="115"/>
    </row>
    <row r="147" spans="1:9" x14ac:dyDescent="0.3">
      <c r="A147" s="152" t="str">
        <f t="shared" si="12"/>
        <v>NO</v>
      </c>
      <c r="C147" s="116"/>
      <c r="D147" s="226"/>
      <c r="E147" s="227"/>
      <c r="F147" s="227"/>
      <c r="G147" s="227"/>
      <c r="H147" s="228"/>
      <c r="I147" s="115"/>
    </row>
    <row r="148" spans="1:9" x14ac:dyDescent="0.3">
      <c r="A148" s="152" t="str">
        <f t="shared" si="12"/>
        <v>NO</v>
      </c>
      <c r="C148" s="116"/>
      <c r="D148" s="229"/>
      <c r="E148" s="230"/>
      <c r="F148" s="230"/>
      <c r="G148" s="230"/>
      <c r="H148" s="231"/>
      <c r="I148" s="115"/>
    </row>
    <row r="149" spans="1:9" x14ac:dyDescent="0.3">
      <c r="A149" s="152" t="str">
        <f t="shared" si="12"/>
        <v>NO</v>
      </c>
      <c r="C149" s="117"/>
      <c r="D149" s="118"/>
      <c r="E149" s="118"/>
      <c r="F149" s="118"/>
      <c r="G149" s="118"/>
      <c r="H149" s="118"/>
      <c r="I149" s="119"/>
    </row>
    <row r="150" spans="1:9" x14ac:dyDescent="0.3">
      <c r="A150" s="152" t="str">
        <f>IF(C150=0,"NO","YES")</f>
        <v>NO</v>
      </c>
      <c r="C150" s="73"/>
      <c r="D150" s="223"/>
      <c r="E150" s="224"/>
      <c r="F150" s="224"/>
      <c r="G150" s="224"/>
      <c r="H150" s="225"/>
      <c r="I150" s="115"/>
    </row>
    <row r="151" spans="1:9" x14ac:dyDescent="0.3">
      <c r="A151" s="152" t="str">
        <f t="shared" si="12"/>
        <v>NO</v>
      </c>
      <c r="C151" s="116"/>
      <c r="D151" s="226"/>
      <c r="E151" s="227"/>
      <c r="F151" s="227"/>
      <c r="G151" s="227"/>
      <c r="H151" s="228"/>
      <c r="I151" s="115"/>
    </row>
    <row r="152" spans="1:9" x14ac:dyDescent="0.3">
      <c r="A152" s="152" t="str">
        <f t="shared" si="12"/>
        <v>NO</v>
      </c>
      <c r="C152" s="116"/>
      <c r="D152" s="229"/>
      <c r="E152" s="230"/>
      <c r="F152" s="230"/>
      <c r="G152" s="230"/>
      <c r="H152" s="231"/>
      <c r="I152" s="115"/>
    </row>
    <row r="153" spans="1:9" x14ac:dyDescent="0.3">
      <c r="A153" s="152" t="str">
        <f t="shared" si="12"/>
        <v>NO</v>
      </c>
      <c r="C153" s="117"/>
      <c r="D153" s="118"/>
      <c r="E153" s="118"/>
      <c r="F153" s="118"/>
      <c r="G153" s="118"/>
      <c r="H153" s="118"/>
      <c r="I153" s="119"/>
    </row>
    <row r="154" spans="1:9" x14ac:dyDescent="0.3">
      <c r="A154" s="152" t="str">
        <f>IF(C154=0,"NO","YES")</f>
        <v>NO</v>
      </c>
      <c r="C154" s="73"/>
      <c r="D154" s="223"/>
      <c r="E154" s="224"/>
      <c r="F154" s="224"/>
      <c r="G154" s="224"/>
      <c r="H154" s="225"/>
      <c r="I154" s="115"/>
    </row>
    <row r="155" spans="1:9" x14ac:dyDescent="0.3">
      <c r="A155" s="152" t="str">
        <f t="shared" si="12"/>
        <v>NO</v>
      </c>
      <c r="C155" s="116"/>
      <c r="D155" s="226"/>
      <c r="E155" s="227"/>
      <c r="F155" s="227"/>
      <c r="G155" s="227"/>
      <c r="H155" s="228"/>
      <c r="I155" s="115"/>
    </row>
    <row r="156" spans="1:9" x14ac:dyDescent="0.3">
      <c r="A156" s="152" t="str">
        <f t="shared" si="12"/>
        <v>NO</v>
      </c>
      <c r="C156" s="116"/>
      <c r="D156" s="229"/>
      <c r="E156" s="230"/>
      <c r="F156" s="230"/>
      <c r="G156" s="230"/>
      <c r="H156" s="231"/>
      <c r="I156" s="115"/>
    </row>
    <row r="157" spans="1:9" x14ac:dyDescent="0.3">
      <c r="A157" s="152" t="str">
        <f t="shared" si="12"/>
        <v>NO</v>
      </c>
      <c r="C157" s="117"/>
      <c r="D157" s="118"/>
      <c r="E157" s="118"/>
      <c r="F157" s="118"/>
      <c r="G157" s="118"/>
      <c r="H157" s="118"/>
      <c r="I157" s="119"/>
    </row>
    <row r="158" spans="1:9" x14ac:dyDescent="0.3">
      <c r="A158" s="152" t="str">
        <f>IF(C158=0,"NO","YES")</f>
        <v>NO</v>
      </c>
      <c r="C158" s="73"/>
      <c r="D158" s="226"/>
      <c r="E158" s="227"/>
      <c r="F158" s="227"/>
      <c r="G158" s="227"/>
      <c r="H158" s="228"/>
      <c r="I158" s="115"/>
    </row>
    <row r="159" spans="1:9" x14ac:dyDescent="0.3">
      <c r="A159" s="152" t="str">
        <f t="shared" si="12"/>
        <v>NO</v>
      </c>
      <c r="C159" s="116"/>
      <c r="D159" s="226"/>
      <c r="E159" s="227"/>
      <c r="F159" s="227"/>
      <c r="G159" s="227"/>
      <c r="H159" s="228"/>
      <c r="I159" s="115"/>
    </row>
    <row r="160" spans="1:9" x14ac:dyDescent="0.3">
      <c r="A160" s="152" t="str">
        <f t="shared" si="12"/>
        <v>NO</v>
      </c>
      <c r="C160" s="116"/>
      <c r="D160" s="229"/>
      <c r="E160" s="230"/>
      <c r="F160" s="230"/>
      <c r="G160" s="230"/>
      <c r="H160" s="231"/>
      <c r="I160" s="115"/>
    </row>
    <row r="161" spans="1:9" x14ac:dyDescent="0.3">
      <c r="A161" s="152" t="str">
        <f t="shared" si="12"/>
        <v>NO</v>
      </c>
      <c r="C161" s="117"/>
      <c r="D161" s="118"/>
      <c r="E161" s="118"/>
      <c r="F161" s="118"/>
      <c r="G161" s="118"/>
      <c r="H161" s="118"/>
      <c r="I161" s="119"/>
    </row>
    <row r="162" spans="1:9" x14ac:dyDescent="0.3">
      <c r="A162" s="152" t="str">
        <f>IF(C162=0,"NO","YES")</f>
        <v>NO</v>
      </c>
      <c r="C162" s="73"/>
      <c r="D162" s="223"/>
      <c r="E162" s="224"/>
      <c r="F162" s="224"/>
      <c r="G162" s="224"/>
      <c r="H162" s="225"/>
      <c r="I162" s="115"/>
    </row>
    <row r="163" spans="1:9" x14ac:dyDescent="0.3">
      <c r="A163" s="152" t="str">
        <f t="shared" si="12"/>
        <v>NO</v>
      </c>
      <c r="C163" s="116"/>
      <c r="D163" s="226"/>
      <c r="E163" s="227"/>
      <c r="F163" s="227"/>
      <c r="G163" s="227"/>
      <c r="H163" s="228"/>
      <c r="I163" s="115"/>
    </row>
    <row r="164" spans="1:9" x14ac:dyDescent="0.3">
      <c r="A164" s="152" t="str">
        <f t="shared" si="12"/>
        <v>NO</v>
      </c>
      <c r="C164" s="116"/>
      <c r="D164" s="229"/>
      <c r="E164" s="230"/>
      <c r="F164" s="230"/>
      <c r="G164" s="230"/>
      <c r="H164" s="231"/>
      <c r="I164" s="115"/>
    </row>
    <row r="165" spans="1:9" x14ac:dyDescent="0.3">
      <c r="A165" s="152" t="str">
        <f t="shared" si="12"/>
        <v>NO</v>
      </c>
      <c r="C165" s="117"/>
      <c r="D165" s="118"/>
      <c r="E165" s="118"/>
      <c r="F165" s="118"/>
      <c r="G165" s="118"/>
      <c r="H165" s="118"/>
      <c r="I165" s="119"/>
    </row>
    <row r="166" spans="1:9" x14ac:dyDescent="0.3">
      <c r="A166" s="152" t="str">
        <f>IF(C166=0,"NO","YES")</f>
        <v>NO</v>
      </c>
      <c r="C166" s="73"/>
      <c r="D166" s="223"/>
      <c r="E166" s="224"/>
      <c r="F166" s="224"/>
      <c r="G166" s="224"/>
      <c r="H166" s="225"/>
      <c r="I166" s="115"/>
    </row>
    <row r="167" spans="1:9" x14ac:dyDescent="0.3">
      <c r="A167" s="152" t="str">
        <f t="shared" si="12"/>
        <v>NO</v>
      </c>
      <c r="C167" s="116"/>
      <c r="D167" s="226"/>
      <c r="E167" s="227"/>
      <c r="F167" s="227"/>
      <c r="G167" s="227"/>
      <c r="H167" s="228"/>
      <c r="I167" s="115"/>
    </row>
    <row r="168" spans="1:9" x14ac:dyDescent="0.3">
      <c r="A168" s="152" t="str">
        <f t="shared" si="12"/>
        <v>NO</v>
      </c>
      <c r="C168" s="116"/>
      <c r="D168" s="229"/>
      <c r="E168" s="230"/>
      <c r="F168" s="230"/>
      <c r="G168" s="230"/>
      <c r="H168" s="231"/>
      <c r="I168" s="115"/>
    </row>
    <row r="169" spans="1:9" x14ac:dyDescent="0.3">
      <c r="A169" s="152" t="str">
        <f t="shared" si="12"/>
        <v>NO</v>
      </c>
      <c r="C169" s="117"/>
      <c r="D169" s="118"/>
      <c r="E169" s="118"/>
      <c r="F169" s="118"/>
      <c r="G169" s="118"/>
      <c r="H169" s="118"/>
      <c r="I169" s="119"/>
    </row>
    <row r="170" spans="1:9" x14ac:dyDescent="0.3">
      <c r="A170" s="152" t="str">
        <f>IF(C170=0,"NO","YES")</f>
        <v>NO</v>
      </c>
      <c r="C170" s="73"/>
      <c r="D170" s="223"/>
      <c r="E170" s="224"/>
      <c r="F170" s="224"/>
      <c r="G170" s="224"/>
      <c r="H170" s="225"/>
      <c r="I170" s="115"/>
    </row>
    <row r="171" spans="1:9" x14ac:dyDescent="0.3">
      <c r="A171" s="152" t="str">
        <f t="shared" si="12"/>
        <v>NO</v>
      </c>
      <c r="C171" s="116"/>
      <c r="D171" s="226"/>
      <c r="E171" s="227"/>
      <c r="F171" s="227"/>
      <c r="G171" s="227"/>
      <c r="H171" s="228"/>
      <c r="I171" s="115"/>
    </row>
    <row r="172" spans="1:9" x14ac:dyDescent="0.3">
      <c r="A172" s="152" t="str">
        <f t="shared" si="12"/>
        <v>NO</v>
      </c>
      <c r="C172" s="116"/>
      <c r="D172" s="229"/>
      <c r="E172" s="230"/>
      <c r="F172" s="230"/>
      <c r="G172" s="230"/>
      <c r="H172" s="231"/>
      <c r="I172" s="115"/>
    </row>
    <row r="173" spans="1:9" x14ac:dyDescent="0.3">
      <c r="A173" s="152" t="str">
        <f t="shared" si="12"/>
        <v>NO</v>
      </c>
      <c r="C173" s="117"/>
      <c r="D173" s="118"/>
      <c r="E173" s="118"/>
      <c r="F173" s="118"/>
      <c r="G173" s="118"/>
      <c r="H173" s="118"/>
      <c r="I173" s="119"/>
    </row>
    <row r="174" spans="1:9" x14ac:dyDescent="0.3">
      <c r="A174" s="152" t="str">
        <f>IF(C174=0,"NO","YES")</f>
        <v>NO</v>
      </c>
      <c r="C174" s="73"/>
      <c r="D174" s="223"/>
      <c r="E174" s="224"/>
      <c r="F174" s="224"/>
      <c r="G174" s="224"/>
      <c r="H174" s="225"/>
      <c r="I174" s="115"/>
    </row>
    <row r="175" spans="1:9" x14ac:dyDescent="0.3">
      <c r="A175" s="152" t="str">
        <f t="shared" si="12"/>
        <v>NO</v>
      </c>
      <c r="C175" s="116"/>
      <c r="D175" s="226"/>
      <c r="E175" s="227"/>
      <c r="F175" s="227"/>
      <c r="G175" s="227"/>
      <c r="H175" s="228"/>
      <c r="I175" s="115"/>
    </row>
    <row r="176" spans="1:9" x14ac:dyDescent="0.3">
      <c r="A176" s="152" t="str">
        <f t="shared" si="12"/>
        <v>NO</v>
      </c>
      <c r="C176" s="116"/>
      <c r="D176" s="229"/>
      <c r="E176" s="230"/>
      <c r="F176" s="230"/>
      <c r="G176" s="230"/>
      <c r="H176" s="231"/>
      <c r="I176" s="115"/>
    </row>
    <row r="177" spans="1:9" x14ac:dyDescent="0.3">
      <c r="A177" s="152" t="str">
        <f t="shared" si="12"/>
        <v>NO</v>
      </c>
      <c r="C177" s="117"/>
      <c r="D177" s="118"/>
      <c r="E177" s="118"/>
      <c r="F177" s="118"/>
      <c r="G177" s="118"/>
      <c r="H177" s="118"/>
      <c r="I177" s="119"/>
    </row>
    <row r="178" spans="1:9" x14ac:dyDescent="0.3">
      <c r="A178" s="152" t="str">
        <f>IF(C178=0,"NO","YES")</f>
        <v>NO</v>
      </c>
      <c r="C178" s="73"/>
      <c r="D178" s="223"/>
      <c r="E178" s="224"/>
      <c r="F178" s="224"/>
      <c r="G178" s="224"/>
      <c r="H178" s="225"/>
      <c r="I178" s="115"/>
    </row>
    <row r="179" spans="1:9" x14ac:dyDescent="0.3">
      <c r="A179" s="152" t="str">
        <f t="shared" si="12"/>
        <v>NO</v>
      </c>
      <c r="C179" s="116"/>
      <c r="D179" s="226"/>
      <c r="E179" s="227"/>
      <c r="F179" s="227"/>
      <c r="G179" s="227"/>
      <c r="H179" s="228"/>
      <c r="I179" s="115"/>
    </row>
    <row r="180" spans="1:9" x14ac:dyDescent="0.3">
      <c r="A180" s="152" t="str">
        <f t="shared" si="12"/>
        <v>NO</v>
      </c>
      <c r="C180" s="116"/>
      <c r="D180" s="229"/>
      <c r="E180" s="230"/>
      <c r="F180" s="230"/>
      <c r="G180" s="230"/>
      <c r="H180" s="231"/>
      <c r="I180" s="115"/>
    </row>
    <row r="181" spans="1:9" x14ac:dyDescent="0.3">
      <c r="A181" s="152" t="str">
        <f t="shared" si="12"/>
        <v>NO</v>
      </c>
      <c r="C181" s="117"/>
      <c r="D181" s="118"/>
      <c r="E181" s="118"/>
      <c r="F181" s="118"/>
      <c r="G181" s="118"/>
      <c r="H181" s="118"/>
      <c r="I181" s="119"/>
    </row>
    <row r="182" spans="1:9" x14ac:dyDescent="0.3">
      <c r="A182" s="152" t="str">
        <f>IF(C182=0,"NO","YES")</f>
        <v>NO</v>
      </c>
      <c r="C182" s="73"/>
      <c r="D182" s="223"/>
      <c r="E182" s="224"/>
      <c r="F182" s="224"/>
      <c r="G182" s="224"/>
      <c r="H182" s="225"/>
      <c r="I182" s="115"/>
    </row>
    <row r="183" spans="1:9" x14ac:dyDescent="0.3">
      <c r="A183" s="152" t="str">
        <f t="shared" si="12"/>
        <v>NO</v>
      </c>
      <c r="C183" s="116"/>
      <c r="D183" s="226"/>
      <c r="E183" s="227"/>
      <c r="F183" s="227"/>
      <c r="G183" s="227"/>
      <c r="H183" s="228"/>
      <c r="I183" s="115"/>
    </row>
    <row r="184" spans="1:9" x14ac:dyDescent="0.3">
      <c r="A184" s="152" t="str">
        <f>A183</f>
        <v>NO</v>
      </c>
      <c r="C184" s="116"/>
      <c r="D184" s="229"/>
      <c r="E184" s="230"/>
      <c r="F184" s="230"/>
      <c r="G184" s="230"/>
      <c r="H184" s="231"/>
      <c r="I184" s="115"/>
    </row>
    <row r="185" spans="1:9" x14ac:dyDescent="0.3">
      <c r="A185" s="152" t="str">
        <f>A184</f>
        <v>NO</v>
      </c>
      <c r="C185" s="117"/>
      <c r="D185" s="118"/>
      <c r="E185" s="118"/>
      <c r="F185" s="118"/>
      <c r="G185" s="118"/>
      <c r="H185" s="118"/>
      <c r="I185" s="119"/>
    </row>
    <row r="186" spans="1:9" x14ac:dyDescent="0.3">
      <c r="A186" s="152" t="str">
        <f>IF(C186=0,"NO","YES")</f>
        <v>NO</v>
      </c>
      <c r="C186" s="73"/>
      <c r="D186" s="223"/>
      <c r="E186" s="224"/>
      <c r="F186" s="224"/>
      <c r="G186" s="224"/>
      <c r="H186" s="225"/>
      <c r="I186" s="115"/>
    </row>
    <row r="187" spans="1:9" x14ac:dyDescent="0.3">
      <c r="A187" s="152" t="str">
        <f>A186</f>
        <v>NO</v>
      </c>
      <c r="C187" s="116"/>
      <c r="D187" s="226"/>
      <c r="E187" s="227"/>
      <c r="F187" s="227"/>
      <c r="G187" s="227"/>
      <c r="H187" s="228"/>
      <c r="I187" s="115"/>
    </row>
    <row r="188" spans="1:9" x14ac:dyDescent="0.3">
      <c r="A188" s="152" t="str">
        <f>A187</f>
        <v>NO</v>
      </c>
      <c r="C188" s="116"/>
      <c r="D188" s="229"/>
      <c r="E188" s="230"/>
      <c r="F188" s="230"/>
      <c r="G188" s="230"/>
      <c r="H188" s="231"/>
      <c r="I188" s="115"/>
    </row>
    <row r="189" spans="1:9" ht="15" thickBot="1" x14ac:dyDescent="0.35">
      <c r="A189" s="152" t="str">
        <f>A188</f>
        <v>NO</v>
      </c>
      <c r="C189" s="120"/>
      <c r="D189" s="121"/>
      <c r="E189" s="121"/>
      <c r="F189" s="121"/>
      <c r="G189" s="121"/>
      <c r="H189" s="121"/>
      <c r="I189" s="122"/>
    </row>
    <row r="190" spans="1:9" ht="15" thickBot="1" x14ac:dyDescent="0.35">
      <c r="A190" s="152"/>
    </row>
    <row r="191" spans="1:9" ht="18.600000000000001" thickBot="1" x14ac:dyDescent="0.35">
      <c r="A191" s="152" t="str">
        <f>A192</f>
        <v>NO</v>
      </c>
      <c r="C191" s="144" t="s">
        <v>84</v>
      </c>
      <c r="D191" s="232" t="s">
        <v>89</v>
      </c>
      <c r="E191" s="233"/>
      <c r="F191" s="233"/>
      <c r="G191" s="233"/>
      <c r="H191" s="233"/>
      <c r="I191" s="143"/>
    </row>
    <row r="192" spans="1:9" x14ac:dyDescent="0.3">
      <c r="A192" s="152" t="str">
        <f>IF(C192=0,"NO","YES")</f>
        <v>NO</v>
      </c>
      <c r="C192" s="73"/>
      <c r="D192" s="234"/>
      <c r="E192" s="235"/>
      <c r="F192" s="235"/>
      <c r="G192" s="235"/>
      <c r="H192" s="236"/>
      <c r="I192" s="115"/>
    </row>
    <row r="193" spans="1:9" x14ac:dyDescent="0.3">
      <c r="A193" s="152" t="str">
        <f>A192</f>
        <v>NO</v>
      </c>
      <c r="C193" s="116"/>
      <c r="D193" s="226"/>
      <c r="E193" s="227"/>
      <c r="F193" s="227"/>
      <c r="G193" s="227"/>
      <c r="H193" s="228"/>
      <c r="I193" s="115"/>
    </row>
    <row r="194" spans="1:9" x14ac:dyDescent="0.3">
      <c r="A194" s="152" t="str">
        <f>A193</f>
        <v>NO</v>
      </c>
      <c r="C194" s="116"/>
      <c r="D194" s="229"/>
      <c r="E194" s="230"/>
      <c r="F194" s="230"/>
      <c r="G194" s="230"/>
      <c r="H194" s="231"/>
      <c r="I194" s="115"/>
    </row>
    <row r="195" spans="1:9" x14ac:dyDescent="0.3">
      <c r="A195" s="152" t="str">
        <f>A194</f>
        <v>NO</v>
      </c>
      <c r="C195" s="117"/>
      <c r="D195" s="118"/>
      <c r="E195" s="118"/>
      <c r="F195" s="118"/>
      <c r="G195" s="118"/>
      <c r="H195" s="118"/>
      <c r="I195" s="119"/>
    </row>
    <row r="196" spans="1:9" x14ac:dyDescent="0.3">
      <c r="A196" s="152" t="str">
        <f>IF(C196=0,"NO","YES")</f>
        <v>NO</v>
      </c>
      <c r="C196" s="73"/>
      <c r="D196" s="223"/>
      <c r="E196" s="224"/>
      <c r="F196" s="224"/>
      <c r="G196" s="224"/>
      <c r="H196" s="225"/>
      <c r="I196" s="115"/>
    </row>
    <row r="197" spans="1:9" x14ac:dyDescent="0.3">
      <c r="A197" s="152" t="str">
        <f>A196</f>
        <v>NO</v>
      </c>
      <c r="C197" s="116"/>
      <c r="D197" s="226"/>
      <c r="E197" s="227"/>
      <c r="F197" s="227"/>
      <c r="G197" s="227"/>
      <c r="H197" s="228"/>
      <c r="I197" s="115"/>
    </row>
    <row r="198" spans="1:9" x14ac:dyDescent="0.3">
      <c r="A198" s="152" t="str">
        <f>A197</f>
        <v>NO</v>
      </c>
      <c r="C198" s="116"/>
      <c r="D198" s="229"/>
      <c r="E198" s="230"/>
      <c r="F198" s="230"/>
      <c r="G198" s="230"/>
      <c r="H198" s="231"/>
      <c r="I198" s="115"/>
    </row>
    <row r="199" spans="1:9" x14ac:dyDescent="0.3">
      <c r="A199" s="152" t="str">
        <f>A198</f>
        <v>NO</v>
      </c>
      <c r="C199" s="117"/>
      <c r="D199" s="118"/>
      <c r="E199" s="118"/>
      <c r="F199" s="118"/>
      <c r="G199" s="118"/>
      <c r="H199" s="118"/>
      <c r="I199" s="119"/>
    </row>
    <row r="200" spans="1:9" x14ac:dyDescent="0.3">
      <c r="A200" s="152" t="str">
        <f>IF(C200=0,"NO","YES")</f>
        <v>NO</v>
      </c>
      <c r="C200" s="73"/>
      <c r="D200" s="223"/>
      <c r="E200" s="224"/>
      <c r="F200" s="224"/>
      <c r="G200" s="224"/>
      <c r="H200" s="225"/>
      <c r="I200" s="115"/>
    </row>
    <row r="201" spans="1:9" x14ac:dyDescent="0.3">
      <c r="A201" s="152" t="str">
        <f>A200</f>
        <v>NO</v>
      </c>
      <c r="C201" s="116"/>
      <c r="D201" s="226"/>
      <c r="E201" s="227"/>
      <c r="F201" s="227"/>
      <c r="G201" s="227"/>
      <c r="H201" s="228"/>
      <c r="I201" s="115"/>
    </row>
    <row r="202" spans="1:9" x14ac:dyDescent="0.3">
      <c r="A202" s="152" t="str">
        <f>A201</f>
        <v>NO</v>
      </c>
      <c r="C202" s="116"/>
      <c r="D202" s="229"/>
      <c r="E202" s="230"/>
      <c r="F202" s="230"/>
      <c r="G202" s="230"/>
      <c r="H202" s="231"/>
      <c r="I202" s="115"/>
    </row>
    <row r="203" spans="1:9" x14ac:dyDescent="0.3">
      <c r="A203" s="152" t="str">
        <f>A202</f>
        <v>NO</v>
      </c>
      <c r="C203" s="117"/>
      <c r="D203" s="118"/>
      <c r="E203" s="118"/>
      <c r="F203" s="118"/>
      <c r="G203" s="118"/>
      <c r="H203" s="118"/>
      <c r="I203" s="119"/>
    </row>
    <row r="204" spans="1:9" x14ac:dyDescent="0.3">
      <c r="A204" s="152" t="str">
        <f>IF(C204=0,"NO","YES")</f>
        <v>NO</v>
      </c>
      <c r="C204" s="73"/>
      <c r="D204" s="223"/>
      <c r="E204" s="224"/>
      <c r="F204" s="224"/>
      <c r="G204" s="224"/>
      <c r="H204" s="225"/>
      <c r="I204" s="115"/>
    </row>
    <row r="205" spans="1:9" x14ac:dyDescent="0.3">
      <c r="A205" s="152" t="str">
        <f>A204</f>
        <v>NO</v>
      </c>
      <c r="C205" s="116"/>
      <c r="D205" s="226"/>
      <c r="E205" s="227"/>
      <c r="F205" s="227"/>
      <c r="G205" s="227"/>
      <c r="H205" s="228"/>
      <c r="I205" s="115"/>
    </row>
    <row r="206" spans="1:9" x14ac:dyDescent="0.3">
      <c r="A206" s="152" t="str">
        <f>A205</f>
        <v>NO</v>
      </c>
      <c r="C206" s="116"/>
      <c r="D206" s="229"/>
      <c r="E206" s="230"/>
      <c r="F206" s="230"/>
      <c r="G206" s="230"/>
      <c r="H206" s="231"/>
      <c r="I206" s="115"/>
    </row>
    <row r="207" spans="1:9" x14ac:dyDescent="0.3">
      <c r="A207" s="152" t="str">
        <f>A206</f>
        <v>NO</v>
      </c>
      <c r="C207" s="117"/>
      <c r="D207" s="118"/>
      <c r="E207" s="118"/>
      <c r="F207" s="118"/>
      <c r="G207" s="118"/>
      <c r="H207" s="118"/>
      <c r="I207" s="119"/>
    </row>
    <row r="208" spans="1:9" x14ac:dyDescent="0.3">
      <c r="A208" s="152" t="str">
        <f>IF(C208=0,"NO","YES")</f>
        <v>NO</v>
      </c>
      <c r="C208" s="73"/>
      <c r="D208" s="223"/>
      <c r="E208" s="224"/>
      <c r="F208" s="224"/>
      <c r="G208" s="224"/>
      <c r="H208" s="225"/>
      <c r="I208" s="115"/>
    </row>
    <row r="209" spans="1:9" x14ac:dyDescent="0.3">
      <c r="A209" s="152" t="str">
        <f>A208</f>
        <v>NO</v>
      </c>
      <c r="C209" s="116"/>
      <c r="D209" s="226"/>
      <c r="E209" s="227"/>
      <c r="F209" s="227"/>
      <c r="G209" s="227"/>
      <c r="H209" s="228"/>
      <c r="I209" s="115"/>
    </row>
    <row r="210" spans="1:9" x14ac:dyDescent="0.3">
      <c r="A210" s="152" t="str">
        <f>A209</f>
        <v>NO</v>
      </c>
      <c r="C210" s="116"/>
      <c r="D210" s="229"/>
      <c r="E210" s="230"/>
      <c r="F210" s="230"/>
      <c r="G210" s="230"/>
      <c r="H210" s="231"/>
      <c r="I210" s="115"/>
    </row>
    <row r="211" spans="1:9" ht="15" thickBot="1" x14ac:dyDescent="0.35">
      <c r="A211" s="152" t="str">
        <f>A210</f>
        <v>NO</v>
      </c>
      <c r="C211" s="120"/>
      <c r="D211" s="121"/>
      <c r="E211" s="121"/>
      <c r="F211" s="121"/>
      <c r="G211" s="121"/>
      <c r="H211" s="121"/>
      <c r="I211" s="122"/>
    </row>
  </sheetData>
  <sheetProtection formatCells="0" formatColumns="0" formatRows="0" autoFilter="0"/>
  <autoFilter ref="A5:A211"/>
  <mergeCells count="82">
    <mergeCell ref="C70:H70"/>
    <mergeCell ref="C71:H71"/>
    <mergeCell ref="C57:H57"/>
    <mergeCell ref="C73:I76"/>
    <mergeCell ref="E65:H65"/>
    <mergeCell ref="E66:H66"/>
    <mergeCell ref="E67:H67"/>
    <mergeCell ref="E68:H68"/>
    <mergeCell ref="E69:H69"/>
    <mergeCell ref="E60:H60"/>
    <mergeCell ref="E61:H61"/>
    <mergeCell ref="E62:H62"/>
    <mergeCell ref="E63:H63"/>
    <mergeCell ref="E64:H64"/>
    <mergeCell ref="E59:H59"/>
    <mergeCell ref="C58:I58"/>
    <mergeCell ref="D178:H180"/>
    <mergeCell ref="D182:H184"/>
    <mergeCell ref="D186:H188"/>
    <mergeCell ref="D158:H160"/>
    <mergeCell ref="D162:H164"/>
    <mergeCell ref="D166:H168"/>
    <mergeCell ref="D170:H172"/>
    <mergeCell ref="D174:H176"/>
    <mergeCell ref="C45:H45"/>
    <mergeCell ref="C1:I1"/>
    <mergeCell ref="C2:I2"/>
    <mergeCell ref="C3:I3"/>
    <mergeCell ref="C5:I5"/>
    <mergeCell ref="C25:H25"/>
    <mergeCell ref="E56:H56"/>
    <mergeCell ref="C46:H46"/>
    <mergeCell ref="E47:H47"/>
    <mergeCell ref="E48:H48"/>
    <mergeCell ref="E49:H49"/>
    <mergeCell ref="E50:H50"/>
    <mergeCell ref="E51:H51"/>
    <mergeCell ref="E52:H52"/>
    <mergeCell ref="E53:H53"/>
    <mergeCell ref="E54:H54"/>
    <mergeCell ref="E55:H55"/>
    <mergeCell ref="E99:H99"/>
    <mergeCell ref="C72:I72"/>
    <mergeCell ref="E91:H91"/>
    <mergeCell ref="E92:H92"/>
    <mergeCell ref="E93:H93"/>
    <mergeCell ref="E94:H94"/>
    <mergeCell ref="E95:H95"/>
    <mergeCell ref="E96:H96"/>
    <mergeCell ref="E97:H97"/>
    <mergeCell ref="E98:H98"/>
    <mergeCell ref="C83:H83"/>
    <mergeCell ref="C90:H90"/>
    <mergeCell ref="D117:H117"/>
    <mergeCell ref="E100:H100"/>
    <mergeCell ref="E101:H101"/>
    <mergeCell ref="E102:H102"/>
    <mergeCell ref="C104:H104"/>
    <mergeCell ref="C105:H105"/>
    <mergeCell ref="C106:H106"/>
    <mergeCell ref="C107:H107"/>
    <mergeCell ref="C108:H108"/>
    <mergeCell ref="D112:H112"/>
    <mergeCell ref="D113:H113"/>
    <mergeCell ref="D114:H114"/>
    <mergeCell ref="C103:H103"/>
    <mergeCell ref="D142:H144"/>
    <mergeCell ref="D146:H148"/>
    <mergeCell ref="D150:H152"/>
    <mergeCell ref="D154:H156"/>
    <mergeCell ref="D118:H120"/>
    <mergeCell ref="D122:H124"/>
    <mergeCell ref="D126:H128"/>
    <mergeCell ref="D130:H132"/>
    <mergeCell ref="D134:H136"/>
    <mergeCell ref="D138:H140"/>
    <mergeCell ref="D208:H210"/>
    <mergeCell ref="D191:H191"/>
    <mergeCell ref="D192:H194"/>
    <mergeCell ref="D196:H198"/>
    <mergeCell ref="D200:H202"/>
    <mergeCell ref="D204:H206"/>
  </mergeCells>
  <conditionalFormatting sqref="I110">
    <cfRule type="expression" dxfId="10" priority="1">
      <formula>$I$110&gt;0.105</formula>
    </cfRule>
  </conditionalFormatting>
  <dataValidations count="2">
    <dataValidation type="list" allowBlank="1" showInputMessage="1" showErrorMessage="1" sqref="C118 C122 C126 C130 C134 C138 C142 C146 C150 C154 C158 C162 C166 C170 C174 C178 C182 C186">
      <formula1>PersonnelTitle</formula1>
    </dataValidation>
    <dataValidation type="list" allowBlank="1" showInputMessage="1" showErrorMessage="1" sqref="C192 C208 C204 C200 C196">
      <formula1>$C$78:$C$82</formula1>
    </dataValidation>
  </dataValidations>
  <printOptions horizontalCentered="1"/>
  <pageMargins left="0.25" right="0.25" top="0.75" bottom="0.75" header="0.3" footer="0.3"/>
  <pageSetup scale="63" fitToHeight="2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KEY!$G$23:$G$35</xm:f>
          </x14:formula1>
          <xm:sqref>C92:C101 C48:C56</xm:sqref>
        </x14:dataValidation>
        <x14:dataValidation type="list" allowBlank="1" showInputMessage="1" showErrorMessage="1">
          <x14:formula1>
            <xm:f>KEY!$I$23:$I$25</xm:f>
          </x14:formula1>
          <xm:sqref>C60:C69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C000"/>
    <pageSetUpPr fitToPage="1"/>
  </sheetPr>
  <dimension ref="A1:O212"/>
  <sheetViews>
    <sheetView topLeftCell="B1" zoomScale="80" zoomScaleNormal="80" workbookViewId="0">
      <selection activeCell="C3" sqref="C3:I3"/>
    </sheetView>
  </sheetViews>
  <sheetFormatPr defaultColWidth="9.21875" defaultRowHeight="14.4" x14ac:dyDescent="0.3"/>
  <cols>
    <col min="1" max="1" width="9.21875" style="34" hidden="1" customWidth="1"/>
    <col min="2" max="2" width="9.21875" style="34"/>
    <col min="3" max="3" width="40.77734375" style="34" bestFit="1" customWidth="1"/>
    <col min="4" max="4" width="15.77734375" style="34" bestFit="1" customWidth="1"/>
    <col min="5" max="5" width="23.5546875" style="34" bestFit="1" customWidth="1"/>
    <col min="6" max="6" width="9.44140625" style="34" bestFit="1" customWidth="1"/>
    <col min="7" max="7" width="17.21875" style="34" bestFit="1" customWidth="1"/>
    <col min="8" max="8" width="13.21875" style="34" customWidth="1"/>
    <col min="9" max="9" width="20.21875" style="34" customWidth="1"/>
    <col min="10" max="10" width="9.21875" style="34"/>
    <col min="11" max="11" width="5.44140625" style="34" customWidth="1"/>
    <col min="12" max="12" width="10.5546875" style="34" bestFit="1" customWidth="1"/>
    <col min="13" max="16384" width="9.21875" style="34"/>
  </cols>
  <sheetData>
    <row r="1" spans="1:11" x14ac:dyDescent="0.3">
      <c r="C1" s="237" t="s">
        <v>115</v>
      </c>
      <c r="D1" s="237"/>
      <c r="E1" s="237"/>
      <c r="F1" s="237"/>
      <c r="G1" s="237"/>
      <c r="H1" s="237"/>
      <c r="I1" s="237"/>
      <c r="J1" s="104"/>
    </row>
    <row r="2" spans="1:11" ht="21" x14ac:dyDescent="0.4">
      <c r="C2" s="249">
        <f>Summary!B2</f>
        <v>0</v>
      </c>
      <c r="D2" s="249"/>
      <c r="E2" s="249"/>
      <c r="F2" s="249"/>
      <c r="G2" s="249"/>
      <c r="H2" s="249"/>
      <c r="I2" s="249"/>
    </row>
    <row r="3" spans="1:11" ht="21" x14ac:dyDescent="0.4">
      <c r="C3" s="250" t="s">
        <v>144</v>
      </c>
      <c r="D3" s="250"/>
      <c r="E3" s="250"/>
      <c r="F3" s="250"/>
      <c r="G3" s="250"/>
      <c r="H3" s="250"/>
      <c r="I3" s="250"/>
      <c r="J3" s="105"/>
    </row>
    <row r="4" spans="1:11" ht="15" thickBot="1" x14ac:dyDescent="0.35">
      <c r="C4" s="106"/>
      <c r="D4" s="106"/>
      <c r="E4" s="106"/>
      <c r="F4" s="106"/>
      <c r="G4" s="106"/>
      <c r="H4" s="106"/>
      <c r="I4" s="106"/>
      <c r="J4" s="105"/>
    </row>
    <row r="5" spans="1:11" ht="18.600000000000001" thickBot="1" x14ac:dyDescent="0.35">
      <c r="A5" s="151" t="s">
        <v>86</v>
      </c>
      <c r="C5" s="232" t="s">
        <v>47</v>
      </c>
      <c r="D5" s="233"/>
      <c r="E5" s="233"/>
      <c r="F5" s="233"/>
      <c r="G5" s="233"/>
      <c r="H5" s="233"/>
      <c r="I5" s="248"/>
    </row>
    <row r="6" spans="1:11" ht="15" thickBot="1" x14ac:dyDescent="0.35">
      <c r="A6" s="152" t="str">
        <f>A25</f>
        <v>NO</v>
      </c>
      <c r="C6" s="42" t="s">
        <v>45</v>
      </c>
      <c r="D6" s="43" t="s">
        <v>46</v>
      </c>
      <c r="E6" s="43" t="s">
        <v>99</v>
      </c>
      <c r="F6" s="43" t="s">
        <v>67</v>
      </c>
      <c r="G6" s="43" t="s">
        <v>68</v>
      </c>
      <c r="H6" s="93" t="s">
        <v>43</v>
      </c>
      <c r="I6" s="95" t="s">
        <v>1</v>
      </c>
    </row>
    <row r="7" spans="1:11" x14ac:dyDescent="0.3">
      <c r="A7" s="152" t="str">
        <f>IF(I7&gt;0,"YES","NO")</f>
        <v>NO</v>
      </c>
      <c r="C7" s="29"/>
      <c r="D7" s="30"/>
      <c r="E7" s="22"/>
      <c r="F7" s="25"/>
      <c r="G7" s="62"/>
      <c r="H7" s="27"/>
      <c r="I7" s="96">
        <f>ROUND(IFERROR(((E7/12)*G7)*H7,0),2)</f>
        <v>0</v>
      </c>
    </row>
    <row r="8" spans="1:11" x14ac:dyDescent="0.3">
      <c r="A8" s="152" t="str">
        <f t="shared" ref="A8:A25" si="0">IF(I8&gt;0,"YES","NO")</f>
        <v>NO</v>
      </c>
      <c r="C8" s="29"/>
      <c r="D8" s="30"/>
      <c r="E8" s="22"/>
      <c r="F8" s="25"/>
      <c r="G8" s="62"/>
      <c r="H8" s="27"/>
      <c r="I8" s="96">
        <f t="shared" ref="I8:I24" si="1">ROUND(IFERROR(((E8/12)*G8)*H8,0),2)</f>
        <v>0</v>
      </c>
    </row>
    <row r="9" spans="1:11" x14ac:dyDescent="0.3">
      <c r="A9" s="152" t="str">
        <f t="shared" si="0"/>
        <v>NO</v>
      </c>
      <c r="C9" s="29"/>
      <c r="D9" s="30"/>
      <c r="E9" s="22"/>
      <c r="F9" s="25"/>
      <c r="G9" s="62"/>
      <c r="H9" s="27"/>
      <c r="I9" s="96">
        <f t="shared" si="1"/>
        <v>0</v>
      </c>
    </row>
    <row r="10" spans="1:11" x14ac:dyDescent="0.3">
      <c r="A10" s="152" t="str">
        <f t="shared" si="0"/>
        <v>NO</v>
      </c>
      <c r="C10" s="29"/>
      <c r="D10" s="30"/>
      <c r="E10" s="22"/>
      <c r="F10" s="25"/>
      <c r="G10" s="62"/>
      <c r="H10" s="27"/>
      <c r="I10" s="96">
        <f t="shared" si="1"/>
        <v>0</v>
      </c>
    </row>
    <row r="11" spans="1:11" x14ac:dyDescent="0.3">
      <c r="A11" s="152" t="str">
        <f t="shared" si="0"/>
        <v>NO</v>
      </c>
      <c r="C11" s="29"/>
      <c r="D11" s="30"/>
      <c r="E11" s="22"/>
      <c r="F11" s="25"/>
      <c r="G11" s="62"/>
      <c r="H11" s="27"/>
      <c r="I11" s="96">
        <f t="shared" si="1"/>
        <v>0</v>
      </c>
    </row>
    <row r="12" spans="1:11" x14ac:dyDescent="0.3">
      <c r="A12" s="152" t="str">
        <f t="shared" si="0"/>
        <v>NO</v>
      </c>
      <c r="C12" s="29"/>
      <c r="D12" s="30"/>
      <c r="E12" s="22"/>
      <c r="F12" s="25"/>
      <c r="G12" s="62"/>
      <c r="H12" s="27"/>
      <c r="I12" s="96">
        <f t="shared" si="1"/>
        <v>0</v>
      </c>
    </row>
    <row r="13" spans="1:11" x14ac:dyDescent="0.3">
      <c r="A13" s="152" t="str">
        <f t="shared" si="0"/>
        <v>NO</v>
      </c>
      <c r="C13" s="29"/>
      <c r="D13" s="30"/>
      <c r="E13" s="22"/>
      <c r="F13" s="25"/>
      <c r="G13" s="62"/>
      <c r="H13" s="27"/>
      <c r="I13" s="96">
        <f t="shared" si="1"/>
        <v>0</v>
      </c>
    </row>
    <row r="14" spans="1:11" x14ac:dyDescent="0.3">
      <c r="A14" s="152" t="str">
        <f t="shared" si="0"/>
        <v>NO</v>
      </c>
      <c r="C14" s="29"/>
      <c r="D14" s="30"/>
      <c r="E14" s="22"/>
      <c r="F14" s="25"/>
      <c r="G14" s="62"/>
      <c r="H14" s="27"/>
      <c r="I14" s="96">
        <f t="shared" si="1"/>
        <v>0</v>
      </c>
    </row>
    <row r="15" spans="1:11" x14ac:dyDescent="0.3">
      <c r="A15" s="152" t="str">
        <f t="shared" si="0"/>
        <v>NO</v>
      </c>
      <c r="C15" s="29"/>
      <c r="D15" s="30"/>
      <c r="E15" s="22"/>
      <c r="F15" s="25"/>
      <c r="G15" s="62"/>
      <c r="H15" s="27"/>
      <c r="I15" s="96">
        <f t="shared" si="1"/>
        <v>0</v>
      </c>
    </row>
    <row r="16" spans="1:11" x14ac:dyDescent="0.3">
      <c r="A16" s="152" t="str">
        <f t="shared" si="0"/>
        <v>NO</v>
      </c>
      <c r="C16" s="29"/>
      <c r="D16" s="30"/>
      <c r="E16" s="22"/>
      <c r="F16" s="25"/>
      <c r="G16" s="62"/>
      <c r="H16" s="27"/>
      <c r="I16" s="96">
        <f t="shared" si="1"/>
        <v>0</v>
      </c>
      <c r="K16" s="132"/>
    </row>
    <row r="17" spans="1:9" x14ac:dyDescent="0.3">
      <c r="A17" s="152" t="str">
        <f t="shared" si="0"/>
        <v>NO</v>
      </c>
      <c r="C17" s="29"/>
      <c r="D17" s="30"/>
      <c r="E17" s="22"/>
      <c r="F17" s="25"/>
      <c r="G17" s="62"/>
      <c r="H17" s="27"/>
      <c r="I17" s="96">
        <f t="shared" si="1"/>
        <v>0</v>
      </c>
    </row>
    <row r="18" spans="1:9" x14ac:dyDescent="0.3">
      <c r="A18" s="152" t="str">
        <f t="shared" si="0"/>
        <v>NO</v>
      </c>
      <c r="C18" s="29"/>
      <c r="D18" s="30"/>
      <c r="E18" s="22"/>
      <c r="F18" s="25"/>
      <c r="G18" s="62"/>
      <c r="H18" s="27"/>
      <c r="I18" s="96">
        <f t="shared" si="1"/>
        <v>0</v>
      </c>
    </row>
    <row r="19" spans="1:9" x14ac:dyDescent="0.3">
      <c r="A19" s="152" t="str">
        <f t="shared" si="0"/>
        <v>NO</v>
      </c>
      <c r="C19" s="29"/>
      <c r="D19" s="30"/>
      <c r="E19" s="22"/>
      <c r="F19" s="25"/>
      <c r="G19" s="62"/>
      <c r="H19" s="27"/>
      <c r="I19" s="96">
        <f t="shared" si="1"/>
        <v>0</v>
      </c>
    </row>
    <row r="20" spans="1:9" x14ac:dyDescent="0.3">
      <c r="A20" s="152" t="str">
        <f t="shared" si="0"/>
        <v>NO</v>
      </c>
      <c r="C20" s="29"/>
      <c r="D20" s="30"/>
      <c r="E20" s="22"/>
      <c r="F20" s="25"/>
      <c r="G20" s="62"/>
      <c r="H20" s="27"/>
      <c r="I20" s="96">
        <f t="shared" si="1"/>
        <v>0</v>
      </c>
    </row>
    <row r="21" spans="1:9" x14ac:dyDescent="0.3">
      <c r="A21" s="152" t="str">
        <f t="shared" si="0"/>
        <v>NO</v>
      </c>
      <c r="C21" s="29"/>
      <c r="D21" s="30"/>
      <c r="E21" s="22"/>
      <c r="F21" s="25"/>
      <c r="G21" s="62"/>
      <c r="H21" s="27"/>
      <c r="I21" s="96">
        <f t="shared" si="1"/>
        <v>0</v>
      </c>
    </row>
    <row r="22" spans="1:9" x14ac:dyDescent="0.3">
      <c r="A22" s="152" t="str">
        <f t="shared" si="0"/>
        <v>NO</v>
      </c>
      <c r="C22" s="29"/>
      <c r="D22" s="30"/>
      <c r="E22" s="22"/>
      <c r="F22" s="25"/>
      <c r="G22" s="62"/>
      <c r="H22" s="27"/>
      <c r="I22" s="96">
        <f t="shared" si="1"/>
        <v>0</v>
      </c>
    </row>
    <row r="23" spans="1:9" x14ac:dyDescent="0.3">
      <c r="A23" s="152" t="str">
        <f t="shared" si="0"/>
        <v>NO</v>
      </c>
      <c r="C23" s="31"/>
      <c r="D23" s="32"/>
      <c r="E23" s="23"/>
      <c r="F23" s="26"/>
      <c r="G23" s="63"/>
      <c r="H23" s="28"/>
      <c r="I23" s="96">
        <f t="shared" si="1"/>
        <v>0</v>
      </c>
    </row>
    <row r="24" spans="1:9" ht="15" thickBot="1" x14ac:dyDescent="0.35">
      <c r="A24" s="152" t="str">
        <f t="shared" si="0"/>
        <v>NO</v>
      </c>
      <c r="C24" s="88"/>
      <c r="D24" s="89"/>
      <c r="E24" s="90"/>
      <c r="F24" s="91"/>
      <c r="G24" s="92"/>
      <c r="H24" s="94"/>
      <c r="I24" s="97">
        <f t="shared" si="1"/>
        <v>0</v>
      </c>
    </row>
    <row r="25" spans="1:9" ht="16.8" thickTop="1" thickBot="1" x14ac:dyDescent="0.35">
      <c r="A25" s="152" t="str">
        <f t="shared" si="0"/>
        <v>NO</v>
      </c>
      <c r="C25" s="251" t="s">
        <v>58</v>
      </c>
      <c r="D25" s="252"/>
      <c r="E25" s="252"/>
      <c r="F25" s="252"/>
      <c r="G25" s="252"/>
      <c r="H25" s="253"/>
      <c r="I25" s="101">
        <f>SUM(I7:I24)</f>
        <v>0</v>
      </c>
    </row>
    <row r="26" spans="1:9" ht="15" thickBot="1" x14ac:dyDescent="0.35">
      <c r="A26" s="152" t="str">
        <f>A45</f>
        <v>NO</v>
      </c>
      <c r="C26" s="42" t="s">
        <v>45</v>
      </c>
      <c r="D26" s="43" t="s">
        <v>46</v>
      </c>
      <c r="E26" s="43" t="str">
        <f>IF('!!COMPLETE FIRST!!'!$E$11="YES","","100% Annual Fringe Cost")</f>
        <v>100% Annual Fringe Cost</v>
      </c>
      <c r="F26" s="43"/>
      <c r="G26" s="43" t="str">
        <f>IF('!!COMPLETE FIRST!!'!$E$11="YES","Fringe Rate %","")</f>
        <v/>
      </c>
      <c r="H26" s="93"/>
      <c r="I26" s="95" t="s">
        <v>1</v>
      </c>
    </row>
    <row r="27" spans="1:9" x14ac:dyDescent="0.3">
      <c r="A27" s="152" t="str">
        <f>IF(I27&gt;0,"YES","NO")</f>
        <v>NO</v>
      </c>
      <c r="C27" s="186" t="str">
        <f t="shared" ref="C27:D44" si="2">IF(C7="","",C7)</f>
        <v/>
      </c>
      <c r="D27" s="187" t="str">
        <f t="shared" si="2"/>
        <v/>
      </c>
      <c r="E27" s="22"/>
      <c r="F27" s="84"/>
      <c r="G27" s="62"/>
      <c r="H27" s="85"/>
      <c r="I27" s="96">
        <f>IFERROR(ROUND(IF('!!COMPLETE FIRST!!'!$E$11="yes",(I7*G27),((E27/12)*G7)*H7),2),0)</f>
        <v>0</v>
      </c>
    </row>
    <row r="28" spans="1:9" x14ac:dyDescent="0.3">
      <c r="A28" s="152" t="str">
        <f t="shared" ref="A28:A46" si="3">IF(I28&gt;0,"YES","NO")</f>
        <v>NO</v>
      </c>
      <c r="C28" s="185" t="str">
        <f t="shared" si="2"/>
        <v/>
      </c>
      <c r="D28" s="188" t="str">
        <f t="shared" si="2"/>
        <v/>
      </c>
      <c r="E28" s="22"/>
      <c r="F28" s="84"/>
      <c r="G28" s="62"/>
      <c r="H28" s="85"/>
      <c r="I28" s="96">
        <f>IFERROR(ROUND(IF('!!COMPLETE FIRST!!'!$E$11="yes",(I8*G28),((E28/12)*G8)*H8),2),0)</f>
        <v>0</v>
      </c>
    </row>
    <row r="29" spans="1:9" x14ac:dyDescent="0.3">
      <c r="A29" s="152" t="str">
        <f t="shared" si="3"/>
        <v>NO</v>
      </c>
      <c r="C29" s="185" t="str">
        <f t="shared" si="2"/>
        <v/>
      </c>
      <c r="D29" s="188" t="str">
        <f t="shared" si="2"/>
        <v/>
      </c>
      <c r="E29" s="22"/>
      <c r="F29" s="84"/>
      <c r="G29" s="62"/>
      <c r="H29" s="85"/>
      <c r="I29" s="96">
        <f>IFERROR(ROUND(IF('!!COMPLETE FIRST!!'!$E$11="yes",(I9*G29),((E29/12)*G9)*H9),2),0)</f>
        <v>0</v>
      </c>
    </row>
    <row r="30" spans="1:9" x14ac:dyDescent="0.3">
      <c r="A30" s="152" t="str">
        <f t="shared" si="3"/>
        <v>NO</v>
      </c>
      <c r="C30" s="185" t="str">
        <f t="shared" si="2"/>
        <v/>
      </c>
      <c r="D30" s="188" t="str">
        <f t="shared" si="2"/>
        <v/>
      </c>
      <c r="E30" s="22"/>
      <c r="F30" s="84"/>
      <c r="G30" s="62"/>
      <c r="H30" s="85"/>
      <c r="I30" s="96">
        <f>IFERROR(ROUND(IF('!!COMPLETE FIRST!!'!$E$11="yes",(I10*G30),((E30/12)*G10)*H10),2),0)</f>
        <v>0</v>
      </c>
    </row>
    <row r="31" spans="1:9" x14ac:dyDescent="0.3">
      <c r="A31" s="152" t="str">
        <f t="shared" si="3"/>
        <v>NO</v>
      </c>
      <c r="C31" s="185" t="str">
        <f t="shared" si="2"/>
        <v/>
      </c>
      <c r="D31" s="188" t="str">
        <f t="shared" si="2"/>
        <v/>
      </c>
      <c r="E31" s="22"/>
      <c r="F31" s="84"/>
      <c r="G31" s="62"/>
      <c r="H31" s="85"/>
      <c r="I31" s="96">
        <f>IFERROR(ROUND(IF('!!COMPLETE FIRST!!'!$E$11="yes",(I11*G31),((E31/12)*G11)*H11),2),0)</f>
        <v>0</v>
      </c>
    </row>
    <row r="32" spans="1:9" x14ac:dyDescent="0.3">
      <c r="A32" s="152" t="str">
        <f t="shared" si="3"/>
        <v>NO</v>
      </c>
      <c r="C32" s="185" t="str">
        <f t="shared" si="2"/>
        <v/>
      </c>
      <c r="D32" s="188" t="str">
        <f t="shared" si="2"/>
        <v/>
      </c>
      <c r="E32" s="22"/>
      <c r="F32" s="84"/>
      <c r="G32" s="62"/>
      <c r="H32" s="85"/>
      <c r="I32" s="96">
        <f>IFERROR(ROUND(IF('!!COMPLETE FIRST!!'!$E$11="yes",(I12*G32),((E32/12)*G12)*H12),2),0)</f>
        <v>0</v>
      </c>
    </row>
    <row r="33" spans="1:9" x14ac:dyDescent="0.3">
      <c r="A33" s="152" t="str">
        <f t="shared" si="3"/>
        <v>NO</v>
      </c>
      <c r="C33" s="185" t="str">
        <f t="shared" si="2"/>
        <v/>
      </c>
      <c r="D33" s="188" t="str">
        <f t="shared" si="2"/>
        <v/>
      </c>
      <c r="E33" s="22"/>
      <c r="F33" s="84"/>
      <c r="G33" s="62"/>
      <c r="H33" s="85"/>
      <c r="I33" s="96">
        <f>IFERROR(ROUND(IF('!!COMPLETE FIRST!!'!$E$11="yes",(I13*G33),((E33/12)*G13)*H13),2),0)</f>
        <v>0</v>
      </c>
    </row>
    <row r="34" spans="1:9" x14ac:dyDescent="0.3">
      <c r="A34" s="152" t="str">
        <f t="shared" si="3"/>
        <v>NO</v>
      </c>
      <c r="C34" s="185" t="str">
        <f t="shared" si="2"/>
        <v/>
      </c>
      <c r="D34" s="188" t="str">
        <f t="shared" si="2"/>
        <v/>
      </c>
      <c r="E34" s="22"/>
      <c r="F34" s="84"/>
      <c r="G34" s="62"/>
      <c r="H34" s="85"/>
      <c r="I34" s="96">
        <f>IFERROR(ROUND(IF('!!COMPLETE FIRST!!'!$E$11="yes",(I14*G34),((E34/12)*G14)*H14),2),0)</f>
        <v>0</v>
      </c>
    </row>
    <row r="35" spans="1:9" x14ac:dyDescent="0.3">
      <c r="A35" s="152" t="str">
        <f t="shared" si="3"/>
        <v>NO</v>
      </c>
      <c r="C35" s="185" t="str">
        <f t="shared" si="2"/>
        <v/>
      </c>
      <c r="D35" s="188" t="str">
        <f t="shared" si="2"/>
        <v/>
      </c>
      <c r="E35" s="22"/>
      <c r="F35" s="84"/>
      <c r="G35" s="62"/>
      <c r="H35" s="85"/>
      <c r="I35" s="96">
        <f>IFERROR(ROUND(IF('!!COMPLETE FIRST!!'!$E$11="yes",(I15*G35),((E35/12)*G15)*H15),2),0)</f>
        <v>0</v>
      </c>
    </row>
    <row r="36" spans="1:9" x14ac:dyDescent="0.3">
      <c r="A36" s="152" t="str">
        <f t="shared" si="3"/>
        <v>NO</v>
      </c>
      <c r="C36" s="185" t="str">
        <f t="shared" si="2"/>
        <v/>
      </c>
      <c r="D36" s="188" t="str">
        <f t="shared" si="2"/>
        <v/>
      </c>
      <c r="E36" s="22"/>
      <c r="F36" s="84"/>
      <c r="G36" s="62"/>
      <c r="H36" s="85"/>
      <c r="I36" s="96">
        <f>IFERROR(ROUND(IF('!!COMPLETE FIRST!!'!$E$11="yes",(I16*G36),((E36/12)*G16)*H16),2),0)</f>
        <v>0</v>
      </c>
    </row>
    <row r="37" spans="1:9" x14ac:dyDescent="0.3">
      <c r="A37" s="152" t="str">
        <f t="shared" si="3"/>
        <v>NO</v>
      </c>
      <c r="C37" s="185" t="str">
        <f t="shared" si="2"/>
        <v/>
      </c>
      <c r="D37" s="188" t="str">
        <f t="shared" si="2"/>
        <v/>
      </c>
      <c r="E37" s="22"/>
      <c r="F37" s="84"/>
      <c r="G37" s="62"/>
      <c r="H37" s="85"/>
      <c r="I37" s="96">
        <f>IFERROR(ROUND(IF('!!COMPLETE FIRST!!'!$E$11="yes",(I17*G37),((E37/12)*G17)*H17),2),0)</f>
        <v>0</v>
      </c>
    </row>
    <row r="38" spans="1:9" x14ac:dyDescent="0.3">
      <c r="A38" s="152" t="str">
        <f t="shared" si="3"/>
        <v>NO</v>
      </c>
      <c r="C38" s="185" t="str">
        <f t="shared" si="2"/>
        <v/>
      </c>
      <c r="D38" s="188" t="str">
        <f t="shared" si="2"/>
        <v/>
      </c>
      <c r="E38" s="22"/>
      <c r="F38" s="84"/>
      <c r="G38" s="62"/>
      <c r="H38" s="85"/>
      <c r="I38" s="96">
        <f>IFERROR(ROUND(IF('!!COMPLETE FIRST!!'!$E$11="yes",(I18*G38),((E38/12)*G18)*H18),2),0)</f>
        <v>0</v>
      </c>
    </row>
    <row r="39" spans="1:9" x14ac:dyDescent="0.3">
      <c r="A39" s="152" t="str">
        <f t="shared" si="3"/>
        <v>NO</v>
      </c>
      <c r="C39" s="185" t="str">
        <f t="shared" si="2"/>
        <v/>
      </c>
      <c r="D39" s="188" t="str">
        <f t="shared" si="2"/>
        <v/>
      </c>
      <c r="E39" s="22"/>
      <c r="F39" s="84"/>
      <c r="G39" s="62"/>
      <c r="H39" s="85"/>
      <c r="I39" s="96">
        <f>IFERROR(ROUND(IF('!!COMPLETE FIRST!!'!$E$11="yes",(I19*G39),((E39/12)*G19)*H19),2),0)</f>
        <v>0</v>
      </c>
    </row>
    <row r="40" spans="1:9" x14ac:dyDescent="0.3">
      <c r="A40" s="152" t="str">
        <f t="shared" si="3"/>
        <v>NO</v>
      </c>
      <c r="C40" s="185" t="str">
        <f t="shared" si="2"/>
        <v/>
      </c>
      <c r="D40" s="188" t="str">
        <f t="shared" si="2"/>
        <v/>
      </c>
      <c r="E40" s="22"/>
      <c r="F40" s="84"/>
      <c r="G40" s="62"/>
      <c r="H40" s="85"/>
      <c r="I40" s="96">
        <f>IFERROR(ROUND(IF('!!COMPLETE FIRST!!'!$E$11="yes",(I20*G40),((E40/12)*G20)*H20),2),0)</f>
        <v>0</v>
      </c>
    </row>
    <row r="41" spans="1:9" x14ac:dyDescent="0.3">
      <c r="A41" s="152" t="str">
        <f t="shared" si="3"/>
        <v>NO</v>
      </c>
      <c r="C41" s="185" t="str">
        <f t="shared" si="2"/>
        <v/>
      </c>
      <c r="D41" s="188" t="str">
        <f t="shared" si="2"/>
        <v/>
      </c>
      <c r="E41" s="22"/>
      <c r="F41" s="84"/>
      <c r="G41" s="62"/>
      <c r="H41" s="85"/>
      <c r="I41" s="96">
        <f>IFERROR(ROUND(IF('!!COMPLETE FIRST!!'!$E$11="yes",(I21*G41),((E41/12)*G21)*H21),2),0)</f>
        <v>0</v>
      </c>
    </row>
    <row r="42" spans="1:9" x14ac:dyDescent="0.3">
      <c r="A42" s="152" t="str">
        <f t="shared" si="3"/>
        <v>NO</v>
      </c>
      <c r="C42" s="185" t="str">
        <f t="shared" si="2"/>
        <v/>
      </c>
      <c r="D42" s="188" t="str">
        <f t="shared" si="2"/>
        <v/>
      </c>
      <c r="E42" s="22"/>
      <c r="F42" s="84"/>
      <c r="G42" s="62"/>
      <c r="H42" s="85"/>
      <c r="I42" s="96">
        <f>IFERROR(ROUND(IF('!!COMPLETE FIRST!!'!$E$11="yes",(I22*G42),((E42/12)*G22)*H22),2),0)</f>
        <v>0</v>
      </c>
    </row>
    <row r="43" spans="1:9" x14ac:dyDescent="0.3">
      <c r="A43" s="152" t="str">
        <f t="shared" si="3"/>
        <v>NO</v>
      </c>
      <c r="C43" s="185" t="str">
        <f t="shared" si="2"/>
        <v/>
      </c>
      <c r="D43" s="188" t="str">
        <f t="shared" si="2"/>
        <v/>
      </c>
      <c r="E43" s="24"/>
      <c r="F43" s="86"/>
      <c r="G43" s="198"/>
      <c r="H43" s="87"/>
      <c r="I43" s="96">
        <f>IFERROR(ROUND(IF('!!COMPLETE FIRST!!'!$E$11="yes",(I23*G43),((E43/12)*G23)*H23),2),0)</f>
        <v>0</v>
      </c>
    </row>
    <row r="44" spans="1:9" ht="15" thickBot="1" x14ac:dyDescent="0.35">
      <c r="A44" s="152" t="str">
        <f t="shared" si="3"/>
        <v>NO</v>
      </c>
      <c r="C44" s="189" t="str">
        <f t="shared" si="2"/>
        <v/>
      </c>
      <c r="D44" s="190" t="str">
        <f t="shared" si="2"/>
        <v/>
      </c>
      <c r="E44" s="147"/>
      <c r="F44" s="148"/>
      <c r="G44" s="199"/>
      <c r="H44" s="149"/>
      <c r="I44" s="96">
        <f>IFERROR(ROUND(IF('!!COMPLETE FIRST!!'!$E$11="yes",(I24*G44),((E44/12)*G24)*H24),2),0)</f>
        <v>0</v>
      </c>
    </row>
    <row r="45" spans="1:9" ht="16.2" thickTop="1" x14ac:dyDescent="0.3">
      <c r="A45" s="152" t="str">
        <f t="shared" si="3"/>
        <v>NO</v>
      </c>
      <c r="C45" s="254" t="s">
        <v>59</v>
      </c>
      <c r="D45" s="255"/>
      <c r="E45" s="255"/>
      <c r="F45" s="255"/>
      <c r="G45" s="255"/>
      <c r="H45" s="256"/>
      <c r="I45" s="102">
        <f>SUM(I27:I44)</f>
        <v>0</v>
      </c>
    </row>
    <row r="46" spans="1:9" ht="16.2" thickBot="1" x14ac:dyDescent="0.35">
      <c r="A46" s="152" t="str">
        <f t="shared" si="3"/>
        <v>NO</v>
      </c>
      <c r="C46" s="257" t="s">
        <v>61</v>
      </c>
      <c r="D46" s="258"/>
      <c r="E46" s="258"/>
      <c r="F46" s="258"/>
      <c r="G46" s="258"/>
      <c r="H46" s="258"/>
      <c r="I46" s="103">
        <f>SUM(I45,I25)</f>
        <v>0</v>
      </c>
    </row>
    <row r="47" spans="1:9" ht="15" thickBot="1" x14ac:dyDescent="0.35">
      <c r="A47" s="152" t="str">
        <f>A58</f>
        <v>NO</v>
      </c>
      <c r="C47" s="44" t="s">
        <v>63</v>
      </c>
      <c r="D47" s="70" t="s">
        <v>78</v>
      </c>
      <c r="E47" s="261" t="s">
        <v>79</v>
      </c>
      <c r="F47" s="262"/>
      <c r="G47" s="262"/>
      <c r="H47" s="262"/>
      <c r="I47" s="95" t="s">
        <v>1</v>
      </c>
    </row>
    <row r="48" spans="1:9" x14ac:dyDescent="0.3">
      <c r="A48" s="152" t="str">
        <f t="shared" ref="A48:A72" si="4">IF(I48&gt;0,"YES","NO")</f>
        <v>NO</v>
      </c>
      <c r="C48" s="3"/>
      <c r="D48" s="66">
        <v>0</v>
      </c>
      <c r="E48" s="263"/>
      <c r="F48" s="264"/>
      <c r="G48" s="264"/>
      <c r="H48" s="264"/>
      <c r="I48" s="96">
        <f>D48</f>
        <v>0</v>
      </c>
    </row>
    <row r="49" spans="1:9" x14ac:dyDescent="0.3">
      <c r="A49" s="152" t="str">
        <f t="shared" si="4"/>
        <v>NO</v>
      </c>
      <c r="C49" s="4"/>
      <c r="D49" s="67">
        <v>0</v>
      </c>
      <c r="E49" s="259"/>
      <c r="F49" s="260"/>
      <c r="G49" s="260"/>
      <c r="H49" s="260"/>
      <c r="I49" s="96">
        <f t="shared" ref="I49:I57" si="5">D49</f>
        <v>0</v>
      </c>
    </row>
    <row r="50" spans="1:9" x14ac:dyDescent="0.3">
      <c r="A50" s="152" t="str">
        <f t="shared" si="4"/>
        <v>NO</v>
      </c>
      <c r="C50" s="45"/>
      <c r="D50" s="68">
        <v>0</v>
      </c>
      <c r="E50" s="259"/>
      <c r="F50" s="260"/>
      <c r="G50" s="260"/>
      <c r="H50" s="260"/>
      <c r="I50" s="98">
        <f t="shared" si="5"/>
        <v>0</v>
      </c>
    </row>
    <row r="51" spans="1:9" x14ac:dyDescent="0.3">
      <c r="A51" s="152" t="str">
        <f t="shared" si="4"/>
        <v>NO</v>
      </c>
      <c r="C51" s="3"/>
      <c r="D51" s="66">
        <v>0</v>
      </c>
      <c r="E51" s="259"/>
      <c r="F51" s="260"/>
      <c r="G51" s="260"/>
      <c r="H51" s="260"/>
      <c r="I51" s="96">
        <f t="shared" si="5"/>
        <v>0</v>
      </c>
    </row>
    <row r="52" spans="1:9" x14ac:dyDescent="0.3">
      <c r="A52" s="152" t="str">
        <f t="shared" si="4"/>
        <v>NO</v>
      </c>
      <c r="C52" s="45"/>
      <c r="D52" s="64">
        <v>0</v>
      </c>
      <c r="E52" s="259"/>
      <c r="F52" s="260"/>
      <c r="G52" s="260"/>
      <c r="H52" s="260"/>
      <c r="I52" s="98">
        <f t="shared" si="5"/>
        <v>0</v>
      </c>
    </row>
    <row r="53" spans="1:9" x14ac:dyDescent="0.3">
      <c r="A53" s="152" t="str">
        <f t="shared" si="4"/>
        <v>NO</v>
      </c>
      <c r="C53" s="45"/>
      <c r="D53" s="64">
        <v>0</v>
      </c>
      <c r="E53" s="259"/>
      <c r="F53" s="260"/>
      <c r="G53" s="260"/>
      <c r="H53" s="260"/>
      <c r="I53" s="98">
        <f t="shared" si="5"/>
        <v>0</v>
      </c>
    </row>
    <row r="54" spans="1:9" x14ac:dyDescent="0.3">
      <c r="A54" s="152" t="str">
        <f t="shared" si="4"/>
        <v>NO</v>
      </c>
      <c r="C54" s="45"/>
      <c r="D54" s="64">
        <v>0</v>
      </c>
      <c r="E54" s="259"/>
      <c r="F54" s="260"/>
      <c r="G54" s="260"/>
      <c r="H54" s="260"/>
      <c r="I54" s="98">
        <f t="shared" si="5"/>
        <v>0</v>
      </c>
    </row>
    <row r="55" spans="1:9" x14ac:dyDescent="0.3">
      <c r="A55" s="152" t="str">
        <f t="shared" si="4"/>
        <v>NO</v>
      </c>
      <c r="C55" s="45"/>
      <c r="D55" s="64">
        <v>0</v>
      </c>
      <c r="E55" s="259"/>
      <c r="F55" s="260"/>
      <c r="G55" s="260"/>
      <c r="H55" s="260"/>
      <c r="I55" s="98">
        <f t="shared" si="5"/>
        <v>0</v>
      </c>
    </row>
    <row r="56" spans="1:9" x14ac:dyDescent="0.3">
      <c r="A56" s="152" t="str">
        <f t="shared" si="4"/>
        <v>NO</v>
      </c>
      <c r="C56" s="47"/>
      <c r="D56" s="65">
        <v>0</v>
      </c>
      <c r="E56" s="273"/>
      <c r="F56" s="274"/>
      <c r="G56" s="274"/>
      <c r="H56" s="274"/>
      <c r="I56" s="98">
        <f t="shared" si="5"/>
        <v>0</v>
      </c>
    </row>
    <row r="57" spans="1:9" ht="15" thickBot="1" x14ac:dyDescent="0.35">
      <c r="A57" s="152" t="str">
        <f t="shared" si="4"/>
        <v>NO</v>
      </c>
      <c r="C57" s="150"/>
      <c r="D57" s="90">
        <v>0</v>
      </c>
      <c r="E57" s="275"/>
      <c r="F57" s="276"/>
      <c r="G57" s="276"/>
      <c r="H57" s="276"/>
      <c r="I57" s="99">
        <f t="shared" si="5"/>
        <v>0</v>
      </c>
    </row>
    <row r="58" spans="1:9" ht="16.8" thickTop="1" thickBot="1" x14ac:dyDescent="0.35">
      <c r="A58" s="152" t="str">
        <f t="shared" si="4"/>
        <v>NO</v>
      </c>
      <c r="C58" s="254" t="s">
        <v>64</v>
      </c>
      <c r="D58" s="255"/>
      <c r="E58" s="255"/>
      <c r="F58" s="255"/>
      <c r="G58" s="255"/>
      <c r="H58" s="256"/>
      <c r="I58" s="107">
        <f>SUM(I48:I57)</f>
        <v>0</v>
      </c>
    </row>
    <row r="59" spans="1:9" ht="18.600000000000001" thickBot="1" x14ac:dyDescent="0.35">
      <c r="A59" s="152" t="str">
        <f>A71</f>
        <v>NO</v>
      </c>
      <c r="C59" s="232" t="s">
        <v>100</v>
      </c>
      <c r="D59" s="233"/>
      <c r="E59" s="233"/>
      <c r="F59" s="233"/>
      <c r="G59" s="233"/>
      <c r="H59" s="233"/>
      <c r="I59" s="248"/>
    </row>
    <row r="60" spans="1:9" ht="15" thickBot="1" x14ac:dyDescent="0.35">
      <c r="A60" s="152" t="str">
        <f>A71</f>
        <v>NO</v>
      </c>
      <c r="C60" s="44" t="s">
        <v>109</v>
      </c>
      <c r="D60" s="70" t="s">
        <v>78</v>
      </c>
      <c r="E60" s="261" t="s">
        <v>79</v>
      </c>
      <c r="F60" s="262"/>
      <c r="G60" s="262"/>
      <c r="H60" s="262"/>
      <c r="I60" s="100"/>
    </row>
    <row r="61" spans="1:9" x14ac:dyDescent="0.3">
      <c r="A61" s="152" t="str">
        <f t="shared" si="4"/>
        <v>NO</v>
      </c>
      <c r="C61" s="3"/>
      <c r="D61" s="66">
        <v>0</v>
      </c>
      <c r="E61" s="263"/>
      <c r="F61" s="264"/>
      <c r="G61" s="264"/>
      <c r="H61" s="264"/>
      <c r="I61" s="96">
        <f>D61</f>
        <v>0</v>
      </c>
    </row>
    <row r="62" spans="1:9" x14ac:dyDescent="0.3">
      <c r="A62" s="152" t="str">
        <f t="shared" si="4"/>
        <v>NO</v>
      </c>
      <c r="C62" s="4"/>
      <c r="D62" s="67">
        <v>0</v>
      </c>
      <c r="E62" s="259"/>
      <c r="F62" s="260"/>
      <c r="G62" s="260"/>
      <c r="H62" s="260"/>
      <c r="I62" s="96">
        <f t="shared" ref="I62:I70" si="6">D62</f>
        <v>0</v>
      </c>
    </row>
    <row r="63" spans="1:9" x14ac:dyDescent="0.3">
      <c r="A63" s="152" t="str">
        <f t="shared" si="4"/>
        <v>NO</v>
      </c>
      <c r="C63" s="45"/>
      <c r="D63" s="68">
        <v>0</v>
      </c>
      <c r="E63" s="259"/>
      <c r="F63" s="260"/>
      <c r="G63" s="260"/>
      <c r="H63" s="260"/>
      <c r="I63" s="98">
        <f t="shared" si="6"/>
        <v>0</v>
      </c>
    </row>
    <row r="64" spans="1:9" x14ac:dyDescent="0.3">
      <c r="A64" s="152" t="str">
        <f t="shared" si="4"/>
        <v>NO</v>
      </c>
      <c r="C64" s="3"/>
      <c r="D64" s="66">
        <v>0</v>
      </c>
      <c r="E64" s="259"/>
      <c r="F64" s="260"/>
      <c r="G64" s="260"/>
      <c r="H64" s="260"/>
      <c r="I64" s="96">
        <f t="shared" si="6"/>
        <v>0</v>
      </c>
    </row>
    <row r="65" spans="1:9" x14ac:dyDescent="0.3">
      <c r="A65" s="152" t="str">
        <f t="shared" si="4"/>
        <v>NO</v>
      </c>
      <c r="C65" s="45"/>
      <c r="D65" s="64">
        <v>0</v>
      </c>
      <c r="E65" s="259"/>
      <c r="F65" s="260"/>
      <c r="G65" s="260"/>
      <c r="H65" s="260"/>
      <c r="I65" s="98">
        <f t="shared" si="6"/>
        <v>0</v>
      </c>
    </row>
    <row r="66" spans="1:9" x14ac:dyDescent="0.3">
      <c r="A66" s="152" t="str">
        <f t="shared" si="4"/>
        <v>NO</v>
      </c>
      <c r="C66" s="45"/>
      <c r="D66" s="64">
        <v>0</v>
      </c>
      <c r="E66" s="259"/>
      <c r="F66" s="260"/>
      <c r="G66" s="260"/>
      <c r="H66" s="260"/>
      <c r="I66" s="98">
        <f t="shared" si="6"/>
        <v>0</v>
      </c>
    </row>
    <row r="67" spans="1:9" x14ac:dyDescent="0.3">
      <c r="A67" s="152" t="str">
        <f t="shared" si="4"/>
        <v>NO</v>
      </c>
      <c r="C67" s="45"/>
      <c r="D67" s="64">
        <v>0</v>
      </c>
      <c r="E67" s="259"/>
      <c r="F67" s="260"/>
      <c r="G67" s="260"/>
      <c r="H67" s="260"/>
      <c r="I67" s="98">
        <f t="shared" si="6"/>
        <v>0</v>
      </c>
    </row>
    <row r="68" spans="1:9" x14ac:dyDescent="0.3">
      <c r="A68" s="152" t="str">
        <f t="shared" si="4"/>
        <v>NO</v>
      </c>
      <c r="C68" s="45"/>
      <c r="D68" s="64">
        <v>0</v>
      </c>
      <c r="E68" s="259"/>
      <c r="F68" s="260"/>
      <c r="G68" s="260"/>
      <c r="H68" s="260"/>
      <c r="I68" s="98">
        <f t="shared" si="6"/>
        <v>0</v>
      </c>
    </row>
    <row r="69" spans="1:9" x14ac:dyDescent="0.3">
      <c r="A69" s="152" t="str">
        <f t="shared" si="4"/>
        <v>NO</v>
      </c>
      <c r="C69" s="47"/>
      <c r="D69" s="65">
        <v>0</v>
      </c>
      <c r="E69" s="273"/>
      <c r="F69" s="274"/>
      <c r="G69" s="274"/>
      <c r="H69" s="274"/>
      <c r="I69" s="98">
        <f t="shared" si="6"/>
        <v>0</v>
      </c>
    </row>
    <row r="70" spans="1:9" ht="15" thickBot="1" x14ac:dyDescent="0.35">
      <c r="A70" s="152" t="str">
        <f t="shared" si="4"/>
        <v>NO</v>
      </c>
      <c r="C70" s="150"/>
      <c r="D70" s="90">
        <v>0</v>
      </c>
      <c r="E70" s="275"/>
      <c r="F70" s="276"/>
      <c r="G70" s="276"/>
      <c r="H70" s="276"/>
      <c r="I70" s="99">
        <f t="shared" si="6"/>
        <v>0</v>
      </c>
    </row>
    <row r="71" spans="1:9" ht="16.2" thickTop="1" x14ac:dyDescent="0.3">
      <c r="A71" s="152" t="str">
        <f t="shared" si="4"/>
        <v>NO</v>
      </c>
      <c r="C71" s="254" t="s">
        <v>101</v>
      </c>
      <c r="D71" s="255"/>
      <c r="E71" s="255"/>
      <c r="F71" s="255"/>
      <c r="G71" s="255"/>
      <c r="H71" s="256"/>
      <c r="I71" s="107">
        <f>SUM(I61:I70)</f>
        <v>0</v>
      </c>
    </row>
    <row r="72" spans="1:9" ht="16.2" thickBot="1" x14ac:dyDescent="0.35">
      <c r="A72" s="152" t="str">
        <f t="shared" si="4"/>
        <v>NO</v>
      </c>
      <c r="C72" s="257" t="s">
        <v>102</v>
      </c>
      <c r="D72" s="258"/>
      <c r="E72" s="258"/>
      <c r="F72" s="258"/>
      <c r="G72" s="258"/>
      <c r="H72" s="258"/>
      <c r="I72" s="108">
        <f>SUM(I71,I58,I46)</f>
        <v>0</v>
      </c>
    </row>
    <row r="73" spans="1:9" ht="18.600000000000001" thickBot="1" x14ac:dyDescent="0.35">
      <c r="A73" s="152"/>
      <c r="C73" s="232" t="s">
        <v>103</v>
      </c>
      <c r="D73" s="233"/>
      <c r="E73" s="233"/>
      <c r="F73" s="233"/>
      <c r="G73" s="233"/>
      <c r="H73" s="233"/>
      <c r="I73" s="248"/>
    </row>
    <row r="74" spans="1:9" x14ac:dyDescent="0.3">
      <c r="A74" s="152"/>
      <c r="C74" s="279" t="str">
        <f>IF('!!COMPLETE FIRST!!'!F5=KEY!G2,KEY!G39,IF('!!COMPLETE FIRST!!'!F5=KEY!G3,KEY!G41,IF('!!COMPLETE FIRST!!'!F5=KEY!G4,KEY!G40,IF('!!COMPLETE FIRST!!'!F5=KEY!G5,KEY!G42,""))))</f>
        <v/>
      </c>
      <c r="D74" s="280"/>
      <c r="E74" s="280"/>
      <c r="F74" s="280"/>
      <c r="G74" s="280"/>
      <c r="H74" s="280"/>
      <c r="I74" s="281"/>
    </row>
    <row r="75" spans="1:9" x14ac:dyDescent="0.3">
      <c r="A75" s="152"/>
      <c r="C75" s="282"/>
      <c r="D75" s="283"/>
      <c r="E75" s="283"/>
      <c r="F75" s="283"/>
      <c r="G75" s="283"/>
      <c r="H75" s="283"/>
      <c r="I75" s="284"/>
    </row>
    <row r="76" spans="1:9" x14ac:dyDescent="0.3">
      <c r="A76" s="152"/>
      <c r="C76" s="282"/>
      <c r="D76" s="283"/>
      <c r="E76" s="283"/>
      <c r="F76" s="283"/>
      <c r="G76" s="283"/>
      <c r="H76" s="283"/>
      <c r="I76" s="284"/>
    </row>
    <row r="77" spans="1:9" ht="15" thickBot="1" x14ac:dyDescent="0.35">
      <c r="A77" s="152"/>
      <c r="C77" s="285"/>
      <c r="D77" s="286"/>
      <c r="E77" s="286"/>
      <c r="F77" s="286"/>
      <c r="G77" s="286"/>
      <c r="H77" s="286"/>
      <c r="I77" s="287"/>
    </row>
    <row r="78" spans="1:9" ht="15" thickBot="1" x14ac:dyDescent="0.35">
      <c r="A78" s="152" t="str">
        <f>IF(I84&gt;0,"YES","NO")</f>
        <v>NO</v>
      </c>
      <c r="C78" s="42" t="s">
        <v>111</v>
      </c>
      <c r="D78" s="43" t="s">
        <v>46</v>
      </c>
      <c r="E78" s="43" t="s">
        <v>44</v>
      </c>
      <c r="F78" s="43" t="s">
        <v>67</v>
      </c>
      <c r="G78" s="43" t="s">
        <v>68</v>
      </c>
      <c r="H78" s="93" t="s">
        <v>43</v>
      </c>
      <c r="I78" s="109" t="s">
        <v>1</v>
      </c>
    </row>
    <row r="79" spans="1:9" x14ac:dyDescent="0.3">
      <c r="A79" s="152" t="str">
        <f t="shared" ref="A79:A84" si="7">IF(I79&gt;0,"YES","NO")</f>
        <v>NO</v>
      </c>
      <c r="C79" s="1"/>
      <c r="D79" s="2"/>
      <c r="E79" s="22"/>
      <c r="F79" s="25"/>
      <c r="G79" s="62"/>
      <c r="H79" s="27"/>
      <c r="I79" s="96">
        <f>ROUND((IFERROR(((E79/12)*G79)*H79,0)),2)</f>
        <v>0</v>
      </c>
    </row>
    <row r="80" spans="1:9" x14ac:dyDescent="0.3">
      <c r="A80" s="152" t="str">
        <f t="shared" si="7"/>
        <v>NO</v>
      </c>
      <c r="C80" s="1"/>
      <c r="D80" s="2"/>
      <c r="E80" s="22"/>
      <c r="F80" s="72"/>
      <c r="G80" s="71"/>
      <c r="H80" s="27"/>
      <c r="I80" s="96">
        <f>ROUND((IFERROR(((E80/12)*G80)*H80,0)),2)</f>
        <v>0</v>
      </c>
    </row>
    <row r="81" spans="1:9" x14ac:dyDescent="0.3">
      <c r="A81" s="152" t="str">
        <f t="shared" si="7"/>
        <v>NO</v>
      </c>
      <c r="C81" s="1"/>
      <c r="D81" s="2"/>
      <c r="E81" s="22"/>
      <c r="F81" s="72"/>
      <c r="G81" s="71"/>
      <c r="H81" s="27"/>
      <c r="I81" s="96">
        <f>ROUND((IFERROR(((E81/12)*G81)*H81,0)),2)</f>
        <v>0</v>
      </c>
    </row>
    <row r="82" spans="1:9" x14ac:dyDescent="0.3">
      <c r="A82" s="152" t="str">
        <f t="shared" si="7"/>
        <v>NO</v>
      </c>
      <c r="C82" s="1"/>
      <c r="D82" s="2"/>
      <c r="E82" s="22"/>
      <c r="F82" s="72"/>
      <c r="G82" s="71"/>
      <c r="H82" s="27"/>
      <c r="I82" s="96">
        <f>ROUND((IFERROR(((E82/12)*G82)*H82,0)),2)</f>
        <v>0</v>
      </c>
    </row>
    <row r="83" spans="1:9" ht="15" thickBot="1" x14ac:dyDescent="0.35">
      <c r="A83" s="152" t="str">
        <f t="shared" si="7"/>
        <v>NO</v>
      </c>
      <c r="C83" s="1"/>
      <c r="D83" s="2"/>
      <c r="E83" s="22"/>
      <c r="F83" s="72"/>
      <c r="G83" s="71"/>
      <c r="H83" s="27"/>
      <c r="I83" s="96">
        <f>ROUND((IFERROR(((E83/12)*G83)*H83,0)),2)</f>
        <v>0</v>
      </c>
    </row>
    <row r="84" spans="1:9" ht="16.8" thickTop="1" thickBot="1" x14ac:dyDescent="0.35">
      <c r="A84" s="152" t="str">
        <f t="shared" si="7"/>
        <v>NO</v>
      </c>
      <c r="C84" s="251" t="s">
        <v>90</v>
      </c>
      <c r="D84" s="252"/>
      <c r="E84" s="252"/>
      <c r="F84" s="252"/>
      <c r="G84" s="252"/>
      <c r="H84" s="253"/>
      <c r="I84" s="172">
        <f>SUM(I79:I83)</f>
        <v>0</v>
      </c>
    </row>
    <row r="85" spans="1:9" ht="15" thickBot="1" x14ac:dyDescent="0.35">
      <c r="A85" s="152" t="str">
        <f>IF(I91&gt;0,"YES","NO")</f>
        <v>NO</v>
      </c>
      <c r="C85" s="42" t="s">
        <v>111</v>
      </c>
      <c r="D85" s="43" t="s">
        <v>46</v>
      </c>
      <c r="E85" s="43" t="str">
        <f>IF('!!COMPLETE FIRST!!'!$E$11="YES","","100% Annual Fringe Cost")</f>
        <v>100% Annual Fringe Cost</v>
      </c>
      <c r="F85" s="43"/>
      <c r="G85" s="43" t="str">
        <f>IF('!!COMPLETE FIRST!!'!$E$11="YES","Fringe Rate %","")</f>
        <v/>
      </c>
      <c r="H85" s="93"/>
      <c r="I85" s="95" t="s">
        <v>1</v>
      </c>
    </row>
    <row r="86" spans="1:9" x14ac:dyDescent="0.3">
      <c r="A86" s="152" t="str">
        <f t="shared" ref="A86:A91" si="8">IF(I86&gt;0,"YES","NO")</f>
        <v>NO</v>
      </c>
      <c r="C86" s="191" t="str">
        <f t="shared" ref="C86:D90" si="9">IF(C79="","",C79)</f>
        <v/>
      </c>
      <c r="D86" s="192" t="str">
        <f t="shared" si="9"/>
        <v/>
      </c>
      <c r="E86" s="22"/>
      <c r="F86" s="84"/>
      <c r="G86" s="62"/>
      <c r="H86" s="85"/>
      <c r="I86" s="96">
        <f>IFERROR(ROUND(IF('!!COMPLETE FIRST!!'!$E$11="yes",(I79*G86),((E86/12)*G79)*H79),2),0)</f>
        <v>0</v>
      </c>
    </row>
    <row r="87" spans="1:9" x14ac:dyDescent="0.3">
      <c r="A87" s="152" t="str">
        <f t="shared" si="8"/>
        <v>NO</v>
      </c>
      <c r="C87" s="83" t="str">
        <f t="shared" si="9"/>
        <v/>
      </c>
      <c r="D87" s="193" t="str">
        <f t="shared" si="9"/>
        <v/>
      </c>
      <c r="E87" s="22"/>
      <c r="F87" s="84"/>
      <c r="G87" s="62"/>
      <c r="H87" s="85"/>
      <c r="I87" s="96">
        <f>IFERROR(ROUND(IF('!!COMPLETE FIRST!!'!$E$11="yes",(I80*G87),((E87/12)*G80)*H80),2),0)</f>
        <v>0</v>
      </c>
    </row>
    <row r="88" spans="1:9" x14ac:dyDescent="0.3">
      <c r="A88" s="152" t="str">
        <f t="shared" si="8"/>
        <v>NO</v>
      </c>
      <c r="C88" s="83" t="str">
        <f t="shared" si="9"/>
        <v/>
      </c>
      <c r="D88" s="193" t="str">
        <f t="shared" si="9"/>
        <v/>
      </c>
      <c r="E88" s="22"/>
      <c r="F88" s="84"/>
      <c r="G88" s="62"/>
      <c r="H88" s="85"/>
      <c r="I88" s="96">
        <f>IFERROR(ROUND(IF('!!COMPLETE FIRST!!'!$E$11="yes",(I81*G88),((E88/12)*G81)*H81),2),0)</f>
        <v>0</v>
      </c>
    </row>
    <row r="89" spans="1:9" x14ac:dyDescent="0.3">
      <c r="A89" s="152" t="str">
        <f t="shared" si="8"/>
        <v>NO</v>
      </c>
      <c r="C89" s="83" t="str">
        <f t="shared" si="9"/>
        <v/>
      </c>
      <c r="D89" s="193" t="str">
        <f t="shared" si="9"/>
        <v/>
      </c>
      <c r="E89" s="22"/>
      <c r="F89" s="84"/>
      <c r="G89" s="62"/>
      <c r="H89" s="85"/>
      <c r="I89" s="96">
        <f>IFERROR(ROUND(IF('!!COMPLETE FIRST!!'!$E$11="yes",(I82*G89),((E89/12)*G82)*H82),2),0)</f>
        <v>0</v>
      </c>
    </row>
    <row r="90" spans="1:9" ht="15" thickBot="1" x14ac:dyDescent="0.35">
      <c r="A90" s="152" t="str">
        <f t="shared" si="8"/>
        <v>NO</v>
      </c>
      <c r="C90" s="194" t="str">
        <f t="shared" si="9"/>
        <v/>
      </c>
      <c r="D90" s="195" t="str">
        <f t="shared" si="9"/>
        <v/>
      </c>
      <c r="E90" s="22"/>
      <c r="F90" s="84"/>
      <c r="G90" s="62"/>
      <c r="H90" s="85"/>
      <c r="I90" s="96">
        <f>IFERROR(ROUND(IF('!!COMPLETE FIRST!!'!$E$11="yes",(I83*G90),((E90/12)*G83)*H83),2),0)</f>
        <v>0</v>
      </c>
    </row>
    <row r="91" spans="1:9" ht="16.8" thickTop="1" thickBot="1" x14ac:dyDescent="0.35">
      <c r="A91" s="152" t="str">
        <f t="shared" si="8"/>
        <v>NO</v>
      </c>
      <c r="C91" s="251" t="s">
        <v>91</v>
      </c>
      <c r="D91" s="252"/>
      <c r="E91" s="252"/>
      <c r="F91" s="252"/>
      <c r="G91" s="252"/>
      <c r="H91" s="253"/>
      <c r="I91" s="172">
        <f>SUM(I86:I90)</f>
        <v>0</v>
      </c>
    </row>
    <row r="92" spans="1:9" ht="15" thickBot="1" x14ac:dyDescent="0.35">
      <c r="A92" s="152" t="str">
        <f>IF(I104&gt;0,"YES","NO")</f>
        <v>NO</v>
      </c>
      <c r="C92" s="42" t="s">
        <v>62</v>
      </c>
      <c r="D92" s="43" t="s">
        <v>78</v>
      </c>
      <c r="E92" s="277" t="s">
        <v>82</v>
      </c>
      <c r="F92" s="278"/>
      <c r="G92" s="278"/>
      <c r="H92" s="278"/>
      <c r="I92" s="109"/>
    </row>
    <row r="93" spans="1:9" x14ac:dyDescent="0.3">
      <c r="A93" s="152" t="str">
        <f t="shared" ref="A93:A105" si="10">IF(I93&gt;0,"YES","NO")</f>
        <v>NO</v>
      </c>
      <c r="C93" s="1"/>
      <c r="D93" s="74">
        <v>0</v>
      </c>
      <c r="E93" s="290"/>
      <c r="F93" s="291"/>
      <c r="G93" s="291"/>
      <c r="H93" s="291"/>
      <c r="I93" s="96">
        <f>D93</f>
        <v>0</v>
      </c>
    </row>
    <row r="94" spans="1:9" x14ac:dyDescent="0.3">
      <c r="A94" s="152" t="str">
        <f t="shared" si="10"/>
        <v>NO</v>
      </c>
      <c r="C94" s="1"/>
      <c r="D94" s="74">
        <v>0</v>
      </c>
      <c r="E94" s="288"/>
      <c r="F94" s="289"/>
      <c r="G94" s="289"/>
      <c r="H94" s="289"/>
      <c r="I94" s="96">
        <f t="shared" ref="I94:I102" si="11">D94</f>
        <v>0</v>
      </c>
    </row>
    <row r="95" spans="1:9" x14ac:dyDescent="0.3">
      <c r="A95" s="152" t="str">
        <f t="shared" si="10"/>
        <v>NO</v>
      </c>
      <c r="C95" s="1"/>
      <c r="D95" s="74">
        <v>0</v>
      </c>
      <c r="E95" s="288"/>
      <c r="F95" s="289"/>
      <c r="G95" s="289"/>
      <c r="H95" s="289"/>
      <c r="I95" s="96">
        <f t="shared" si="11"/>
        <v>0</v>
      </c>
    </row>
    <row r="96" spans="1:9" x14ac:dyDescent="0.3">
      <c r="A96" s="152" t="str">
        <f t="shared" si="10"/>
        <v>NO</v>
      </c>
      <c r="C96" s="1"/>
      <c r="D96" s="74">
        <v>0</v>
      </c>
      <c r="E96" s="288"/>
      <c r="F96" s="289"/>
      <c r="G96" s="289"/>
      <c r="H96" s="289"/>
      <c r="I96" s="96">
        <f t="shared" si="11"/>
        <v>0</v>
      </c>
    </row>
    <row r="97" spans="1:12" x14ac:dyDescent="0.3">
      <c r="A97" s="152" t="str">
        <f t="shared" si="10"/>
        <v>NO</v>
      </c>
      <c r="C97" s="1"/>
      <c r="D97" s="74">
        <v>0</v>
      </c>
      <c r="E97" s="288"/>
      <c r="F97" s="289"/>
      <c r="G97" s="289"/>
      <c r="H97" s="289"/>
      <c r="I97" s="96">
        <f t="shared" si="11"/>
        <v>0</v>
      </c>
    </row>
    <row r="98" spans="1:12" x14ac:dyDescent="0.3">
      <c r="A98" s="152" t="str">
        <f t="shared" si="10"/>
        <v>NO</v>
      </c>
      <c r="C98" s="1"/>
      <c r="D98" s="74">
        <v>0</v>
      </c>
      <c r="E98" s="288"/>
      <c r="F98" s="289"/>
      <c r="G98" s="289"/>
      <c r="H98" s="289"/>
      <c r="I98" s="96">
        <f t="shared" si="11"/>
        <v>0</v>
      </c>
    </row>
    <row r="99" spans="1:12" x14ac:dyDescent="0.3">
      <c r="A99" s="152" t="str">
        <f t="shared" si="10"/>
        <v>NO</v>
      </c>
      <c r="C99" s="1"/>
      <c r="D99" s="74">
        <v>0</v>
      </c>
      <c r="E99" s="288"/>
      <c r="F99" s="289"/>
      <c r="G99" s="289"/>
      <c r="H99" s="289"/>
      <c r="I99" s="96">
        <f t="shared" si="11"/>
        <v>0</v>
      </c>
    </row>
    <row r="100" spans="1:12" x14ac:dyDescent="0.3">
      <c r="A100" s="152" t="str">
        <f t="shared" si="10"/>
        <v>NO</v>
      </c>
      <c r="C100" s="1"/>
      <c r="D100" s="74">
        <v>0</v>
      </c>
      <c r="E100" s="288"/>
      <c r="F100" s="289"/>
      <c r="G100" s="289"/>
      <c r="H100" s="289"/>
      <c r="I100" s="96">
        <f t="shared" si="11"/>
        <v>0</v>
      </c>
    </row>
    <row r="101" spans="1:12" x14ac:dyDescent="0.3">
      <c r="A101" s="152" t="str">
        <f t="shared" si="10"/>
        <v>NO</v>
      </c>
      <c r="C101" s="46"/>
      <c r="D101" s="75">
        <v>0</v>
      </c>
      <c r="E101" s="288"/>
      <c r="F101" s="289"/>
      <c r="G101" s="289"/>
      <c r="H101" s="289"/>
      <c r="I101" s="96">
        <f t="shared" si="11"/>
        <v>0</v>
      </c>
    </row>
    <row r="102" spans="1:12" ht="15" thickBot="1" x14ac:dyDescent="0.35">
      <c r="A102" s="152" t="str">
        <f t="shared" si="10"/>
        <v>NO</v>
      </c>
      <c r="C102" s="1"/>
      <c r="D102" s="74">
        <v>0</v>
      </c>
      <c r="E102" s="288"/>
      <c r="F102" s="289"/>
      <c r="G102" s="289"/>
      <c r="H102" s="289"/>
      <c r="I102" s="96">
        <f t="shared" si="11"/>
        <v>0</v>
      </c>
    </row>
    <row r="103" spans="1:12" ht="15" thickBot="1" x14ac:dyDescent="0.35">
      <c r="A103" s="152" t="str">
        <f t="shared" si="10"/>
        <v>NO</v>
      </c>
      <c r="C103" s="203" t="s">
        <v>112</v>
      </c>
      <c r="D103" s="204"/>
      <c r="E103" s="245" t="s">
        <v>113</v>
      </c>
      <c r="F103" s="246"/>
      <c r="G103" s="246"/>
      <c r="H103" s="247"/>
      <c r="I103" s="205">
        <f>D103*(I46+I58)</f>
        <v>0</v>
      </c>
    </row>
    <row r="104" spans="1:12" ht="16.8" thickTop="1" thickBot="1" x14ac:dyDescent="0.35">
      <c r="A104" s="152" t="str">
        <f t="shared" si="10"/>
        <v>NO</v>
      </c>
      <c r="C104" s="251" t="s">
        <v>92</v>
      </c>
      <c r="D104" s="252"/>
      <c r="E104" s="252"/>
      <c r="F104" s="252"/>
      <c r="G104" s="252"/>
      <c r="H104" s="253"/>
      <c r="I104" s="172">
        <f>SUM(I93:I103)</f>
        <v>0</v>
      </c>
    </row>
    <row r="105" spans="1:12" ht="15.6" x14ac:dyDescent="0.3">
      <c r="A105" s="152" t="str">
        <f t="shared" si="10"/>
        <v>YES</v>
      </c>
      <c r="C105" s="238" t="str">
        <f>IF('!!COMPLETE FIRST!!'!$F$5=KEY!G3,"Cost Allocation Subtotal","")</f>
        <v/>
      </c>
      <c r="D105" s="239"/>
      <c r="E105" s="239"/>
      <c r="F105" s="239"/>
      <c r="G105" s="239"/>
      <c r="H105" s="240"/>
      <c r="I105" s="110" t="str">
        <f>IF('!!COMPLETE FIRST!!'!F5=KEY!G3,SUM(I84,I91,I104),IF('!!COMPLETE FIRST!!'!F5=KEY!G6,SUM(I84,I91,I104),""))</f>
        <v/>
      </c>
    </row>
    <row r="106" spans="1:12" ht="15.6" x14ac:dyDescent="0.3">
      <c r="A106" s="152"/>
      <c r="C106" s="265" t="str">
        <f>IF('!!COMPLETE FIRST!!'!$F$5=KEY!G2,"Negotiated Indirect Cost Rate","")</f>
        <v/>
      </c>
      <c r="D106" s="266"/>
      <c r="E106" s="266"/>
      <c r="F106" s="266"/>
      <c r="G106" s="266"/>
      <c r="H106" s="269"/>
      <c r="I106" s="111" t="str">
        <f>IF('!!COMPLETE FIRST!!'!F5=KEY!G2,IF('!!COMPLETE FIRST!!'!$E$7&gt;=0.1,($I$72-$I$71)*0.1,($I$72-$I$71)*'!!COMPLETE FIRST!!'!$E$7),"")</f>
        <v/>
      </c>
    </row>
    <row r="107" spans="1:12" ht="15.6" x14ac:dyDescent="0.3">
      <c r="A107" s="152"/>
      <c r="C107" s="265" t="str">
        <f>IF('!!COMPLETE FIRST!!'!F5=KEY!G4,"10% De Minimis Rate","")</f>
        <v/>
      </c>
      <c r="D107" s="266"/>
      <c r="E107" s="266"/>
      <c r="F107" s="266"/>
      <c r="G107" s="266"/>
      <c r="H107" s="269"/>
      <c r="I107" s="111" t="str">
        <f>IF('!!COMPLETE FIRST!!'!$F$5=KEY!$G$4,(SUM(I72-I71)*0.1),"")</f>
        <v/>
      </c>
      <c r="L107" s="124"/>
    </row>
    <row r="108" spans="1:12" ht="16.2" thickBot="1" x14ac:dyDescent="0.35">
      <c r="A108" s="152"/>
      <c r="C108" s="265" t="s">
        <v>65</v>
      </c>
      <c r="D108" s="266"/>
      <c r="E108" s="266"/>
      <c r="F108" s="266"/>
      <c r="G108" s="266"/>
      <c r="H108" s="266"/>
      <c r="I108" s="103">
        <f>SUM(I105:I107)</f>
        <v>0</v>
      </c>
    </row>
    <row r="109" spans="1:12" ht="18.600000000000001" thickBot="1" x14ac:dyDescent="0.35">
      <c r="A109" s="152"/>
      <c r="C109" s="267" t="s">
        <v>66</v>
      </c>
      <c r="D109" s="268"/>
      <c r="E109" s="268"/>
      <c r="F109" s="268"/>
      <c r="G109" s="268"/>
      <c r="H109" s="268"/>
      <c r="I109" s="112">
        <f>I108+I72</f>
        <v>0</v>
      </c>
    </row>
    <row r="110" spans="1:12" ht="15" thickBot="1" x14ac:dyDescent="0.35">
      <c r="A110" s="152"/>
      <c r="C110" s="133"/>
      <c r="D110" s="133"/>
      <c r="E110" s="133"/>
      <c r="F110" s="133"/>
      <c r="G110" s="133"/>
      <c r="H110" s="113"/>
      <c r="I110" s="146"/>
    </row>
    <row r="111" spans="1:12" ht="15" thickBot="1" x14ac:dyDescent="0.35">
      <c r="A111" s="152"/>
      <c r="C111" s="134"/>
      <c r="D111" s="135"/>
      <c r="E111" s="134"/>
      <c r="F111" s="136"/>
      <c r="G111" s="137"/>
      <c r="H111" s="138" t="s">
        <v>83</v>
      </c>
      <c r="I111" s="131">
        <f>IFERROR(I108/I72,0)</f>
        <v>0</v>
      </c>
    </row>
    <row r="112" spans="1:12" x14ac:dyDescent="0.3">
      <c r="A112" s="152"/>
      <c r="C112" s="114"/>
      <c r="D112" s="114"/>
      <c r="E112" s="114"/>
      <c r="F112" s="114"/>
      <c r="G112" s="114"/>
      <c r="H112" s="114"/>
      <c r="I112" s="114"/>
      <c r="J112" s="114"/>
    </row>
    <row r="113" spans="1:15" x14ac:dyDescent="0.3">
      <c r="A113" s="152"/>
      <c r="C113" s="123"/>
      <c r="D113" s="270" t="s">
        <v>15</v>
      </c>
      <c r="E113" s="271"/>
      <c r="F113" s="271"/>
      <c r="G113" s="271"/>
      <c r="H113" s="272"/>
      <c r="I113" s="139"/>
      <c r="J113" s="114"/>
    </row>
    <row r="114" spans="1:15" x14ac:dyDescent="0.3">
      <c r="A114" s="152"/>
      <c r="C114" s="123"/>
      <c r="D114" s="270" t="s">
        <v>13</v>
      </c>
      <c r="E114" s="271"/>
      <c r="F114" s="271"/>
      <c r="G114" s="271"/>
      <c r="H114" s="272"/>
      <c r="I114" s="139"/>
      <c r="J114" s="114"/>
    </row>
    <row r="115" spans="1:15" x14ac:dyDescent="0.3">
      <c r="A115" s="152"/>
      <c r="C115" s="123"/>
      <c r="D115" s="270" t="s">
        <v>14</v>
      </c>
      <c r="E115" s="271"/>
      <c r="F115" s="271"/>
      <c r="G115" s="271"/>
      <c r="H115" s="272"/>
      <c r="I115" s="139"/>
      <c r="J115" s="114"/>
    </row>
    <row r="116" spans="1:15" x14ac:dyDescent="0.3">
      <c r="A116" s="152"/>
    </row>
    <row r="117" spans="1:15" ht="15" thickBot="1" x14ac:dyDescent="0.35">
      <c r="A117" s="152"/>
    </row>
    <row r="118" spans="1:15" ht="18.600000000000001" thickBot="1" x14ac:dyDescent="0.35">
      <c r="A118" s="152" t="str">
        <f>A119</f>
        <v>NO</v>
      </c>
      <c r="C118" s="144" t="s">
        <v>84</v>
      </c>
      <c r="D118" s="232" t="s">
        <v>85</v>
      </c>
      <c r="E118" s="233"/>
      <c r="F118" s="233"/>
      <c r="G118" s="233"/>
      <c r="H118" s="233"/>
      <c r="I118" s="143"/>
    </row>
    <row r="119" spans="1:15" x14ac:dyDescent="0.3">
      <c r="A119" s="152" t="str">
        <f>IF(C119=0,"NO","YES")</f>
        <v>NO</v>
      </c>
      <c r="C119" s="73"/>
      <c r="D119" s="234"/>
      <c r="E119" s="235"/>
      <c r="F119" s="235"/>
      <c r="G119" s="235"/>
      <c r="H119" s="236"/>
      <c r="I119" s="115"/>
    </row>
    <row r="120" spans="1:15" x14ac:dyDescent="0.3">
      <c r="A120" s="152" t="str">
        <f>A119</f>
        <v>NO</v>
      </c>
      <c r="C120" s="116"/>
      <c r="D120" s="226"/>
      <c r="E120" s="227"/>
      <c r="F120" s="227"/>
      <c r="G120" s="227"/>
      <c r="H120" s="228"/>
      <c r="I120" s="115"/>
      <c r="O120" s="145"/>
    </row>
    <row r="121" spans="1:15" x14ac:dyDescent="0.3">
      <c r="A121" s="152" t="str">
        <f t="shared" ref="A121:A184" si="12">A120</f>
        <v>NO</v>
      </c>
      <c r="C121" s="116"/>
      <c r="D121" s="229"/>
      <c r="E121" s="230"/>
      <c r="F121" s="230"/>
      <c r="G121" s="230"/>
      <c r="H121" s="231"/>
      <c r="I121" s="115"/>
    </row>
    <row r="122" spans="1:15" x14ac:dyDescent="0.3">
      <c r="A122" s="152" t="str">
        <f t="shared" si="12"/>
        <v>NO</v>
      </c>
      <c r="C122" s="117"/>
      <c r="D122" s="118"/>
      <c r="E122" s="118"/>
      <c r="F122" s="118"/>
      <c r="G122" s="118"/>
      <c r="H122" s="118"/>
      <c r="I122" s="119"/>
    </row>
    <row r="123" spans="1:15" x14ac:dyDescent="0.3">
      <c r="A123" s="152" t="str">
        <f>IF(C123=0,"NO","YES")</f>
        <v>NO</v>
      </c>
      <c r="C123" s="73"/>
      <c r="D123" s="223"/>
      <c r="E123" s="224"/>
      <c r="F123" s="224"/>
      <c r="G123" s="224"/>
      <c r="H123" s="225"/>
      <c r="I123" s="115"/>
    </row>
    <row r="124" spans="1:15" x14ac:dyDescent="0.3">
      <c r="A124" s="152" t="str">
        <f t="shared" si="12"/>
        <v>NO</v>
      </c>
      <c r="C124" s="116"/>
      <c r="D124" s="226"/>
      <c r="E124" s="227"/>
      <c r="F124" s="227"/>
      <c r="G124" s="227"/>
      <c r="H124" s="228"/>
      <c r="I124" s="115"/>
    </row>
    <row r="125" spans="1:15" x14ac:dyDescent="0.3">
      <c r="A125" s="152" t="str">
        <f t="shared" si="12"/>
        <v>NO</v>
      </c>
      <c r="C125" s="116"/>
      <c r="D125" s="229"/>
      <c r="E125" s="230"/>
      <c r="F125" s="230"/>
      <c r="G125" s="230"/>
      <c r="H125" s="231"/>
      <c r="I125" s="115"/>
    </row>
    <row r="126" spans="1:15" x14ac:dyDescent="0.3">
      <c r="A126" s="152" t="str">
        <f t="shared" si="12"/>
        <v>NO</v>
      </c>
      <c r="C126" s="117"/>
      <c r="D126" s="118"/>
      <c r="E126" s="118"/>
      <c r="F126" s="118"/>
      <c r="G126" s="118"/>
      <c r="H126" s="118"/>
      <c r="I126" s="119"/>
    </row>
    <row r="127" spans="1:15" x14ac:dyDescent="0.3">
      <c r="A127" s="152" t="str">
        <f>IF(C127=0,"NO","YES")</f>
        <v>NO</v>
      </c>
      <c r="C127" s="73"/>
      <c r="D127" s="223"/>
      <c r="E127" s="224"/>
      <c r="F127" s="224"/>
      <c r="G127" s="224"/>
      <c r="H127" s="225"/>
      <c r="I127" s="115"/>
    </row>
    <row r="128" spans="1:15" x14ac:dyDescent="0.3">
      <c r="A128" s="152" t="str">
        <f t="shared" si="12"/>
        <v>NO</v>
      </c>
      <c r="C128" s="116"/>
      <c r="D128" s="226"/>
      <c r="E128" s="227"/>
      <c r="F128" s="227"/>
      <c r="G128" s="227"/>
      <c r="H128" s="228"/>
      <c r="I128" s="115"/>
    </row>
    <row r="129" spans="1:9" x14ac:dyDescent="0.3">
      <c r="A129" s="152" t="str">
        <f t="shared" si="12"/>
        <v>NO</v>
      </c>
      <c r="C129" s="116"/>
      <c r="D129" s="229"/>
      <c r="E129" s="230"/>
      <c r="F129" s="230"/>
      <c r="G129" s="230"/>
      <c r="H129" s="231"/>
      <c r="I129" s="115"/>
    </row>
    <row r="130" spans="1:9" x14ac:dyDescent="0.3">
      <c r="A130" s="152" t="str">
        <f t="shared" si="12"/>
        <v>NO</v>
      </c>
      <c r="C130" s="117"/>
      <c r="D130" s="118"/>
      <c r="E130" s="118"/>
      <c r="F130" s="118"/>
      <c r="G130" s="118"/>
      <c r="H130" s="118"/>
      <c r="I130" s="119"/>
    </row>
    <row r="131" spans="1:9" x14ac:dyDescent="0.3">
      <c r="A131" s="152" t="str">
        <f>IF(C131=0,"NO","YES")</f>
        <v>NO</v>
      </c>
      <c r="C131" s="73"/>
      <c r="D131" s="223"/>
      <c r="E131" s="224"/>
      <c r="F131" s="224"/>
      <c r="G131" s="224"/>
      <c r="H131" s="225"/>
      <c r="I131" s="115"/>
    </row>
    <row r="132" spans="1:9" x14ac:dyDescent="0.3">
      <c r="A132" s="152" t="str">
        <f t="shared" si="12"/>
        <v>NO</v>
      </c>
      <c r="C132" s="116"/>
      <c r="D132" s="226"/>
      <c r="E132" s="227"/>
      <c r="F132" s="227"/>
      <c r="G132" s="227"/>
      <c r="H132" s="228"/>
      <c r="I132" s="115"/>
    </row>
    <row r="133" spans="1:9" x14ac:dyDescent="0.3">
      <c r="A133" s="152" t="str">
        <f t="shared" si="12"/>
        <v>NO</v>
      </c>
      <c r="C133" s="116"/>
      <c r="D133" s="229"/>
      <c r="E133" s="230"/>
      <c r="F133" s="230"/>
      <c r="G133" s="230"/>
      <c r="H133" s="231"/>
      <c r="I133" s="115"/>
    </row>
    <row r="134" spans="1:9" x14ac:dyDescent="0.3">
      <c r="A134" s="152" t="str">
        <f t="shared" si="12"/>
        <v>NO</v>
      </c>
      <c r="C134" s="117"/>
      <c r="D134" s="118"/>
      <c r="E134" s="118"/>
      <c r="F134" s="118"/>
      <c r="G134" s="118"/>
      <c r="H134" s="118"/>
      <c r="I134" s="119"/>
    </row>
    <row r="135" spans="1:9" x14ac:dyDescent="0.3">
      <c r="A135" s="152" t="str">
        <f>IF(C135=0,"NO","YES")</f>
        <v>NO</v>
      </c>
      <c r="C135" s="73"/>
      <c r="D135" s="223"/>
      <c r="E135" s="224"/>
      <c r="F135" s="224"/>
      <c r="G135" s="224"/>
      <c r="H135" s="225"/>
      <c r="I135" s="115"/>
    </row>
    <row r="136" spans="1:9" x14ac:dyDescent="0.3">
      <c r="A136" s="152" t="str">
        <f t="shared" si="12"/>
        <v>NO</v>
      </c>
      <c r="C136" s="116"/>
      <c r="D136" s="226"/>
      <c r="E136" s="227"/>
      <c r="F136" s="227"/>
      <c r="G136" s="227"/>
      <c r="H136" s="228"/>
      <c r="I136" s="115"/>
    </row>
    <row r="137" spans="1:9" x14ac:dyDescent="0.3">
      <c r="A137" s="152" t="str">
        <f t="shared" si="12"/>
        <v>NO</v>
      </c>
      <c r="C137" s="116"/>
      <c r="D137" s="229"/>
      <c r="E137" s="230"/>
      <c r="F137" s="230"/>
      <c r="G137" s="230"/>
      <c r="H137" s="231"/>
      <c r="I137" s="115"/>
    </row>
    <row r="138" spans="1:9" x14ac:dyDescent="0.3">
      <c r="A138" s="152" t="str">
        <f t="shared" si="12"/>
        <v>NO</v>
      </c>
      <c r="C138" s="117"/>
      <c r="D138" s="118"/>
      <c r="E138" s="118"/>
      <c r="F138" s="118"/>
      <c r="G138" s="118"/>
      <c r="H138" s="118"/>
      <c r="I138" s="119"/>
    </row>
    <row r="139" spans="1:9" x14ac:dyDescent="0.3">
      <c r="A139" s="152" t="str">
        <f>IF(C139=0,"NO","YES")</f>
        <v>NO</v>
      </c>
      <c r="C139" s="73"/>
      <c r="D139" s="223"/>
      <c r="E139" s="224"/>
      <c r="F139" s="224"/>
      <c r="G139" s="224"/>
      <c r="H139" s="225"/>
      <c r="I139" s="115"/>
    </row>
    <row r="140" spans="1:9" x14ac:dyDescent="0.3">
      <c r="A140" s="152" t="str">
        <f t="shared" si="12"/>
        <v>NO</v>
      </c>
      <c r="C140" s="116"/>
      <c r="D140" s="226"/>
      <c r="E140" s="227"/>
      <c r="F140" s="227"/>
      <c r="G140" s="227"/>
      <c r="H140" s="228"/>
      <c r="I140" s="115"/>
    </row>
    <row r="141" spans="1:9" x14ac:dyDescent="0.3">
      <c r="A141" s="152" t="str">
        <f t="shared" si="12"/>
        <v>NO</v>
      </c>
      <c r="C141" s="116"/>
      <c r="D141" s="229"/>
      <c r="E141" s="230"/>
      <c r="F141" s="230"/>
      <c r="G141" s="230"/>
      <c r="H141" s="231"/>
      <c r="I141" s="115"/>
    </row>
    <row r="142" spans="1:9" x14ac:dyDescent="0.3">
      <c r="A142" s="152" t="str">
        <f t="shared" si="12"/>
        <v>NO</v>
      </c>
      <c r="C142" s="117"/>
      <c r="D142" s="118"/>
      <c r="E142" s="118"/>
      <c r="F142" s="118"/>
      <c r="G142" s="118"/>
      <c r="H142" s="118"/>
      <c r="I142" s="119"/>
    </row>
    <row r="143" spans="1:9" x14ac:dyDescent="0.3">
      <c r="A143" s="152" t="str">
        <f>IF(C143=0,"NO","YES")</f>
        <v>NO</v>
      </c>
      <c r="C143" s="73"/>
      <c r="D143" s="223"/>
      <c r="E143" s="224"/>
      <c r="F143" s="224"/>
      <c r="G143" s="224"/>
      <c r="H143" s="225"/>
      <c r="I143" s="115"/>
    </row>
    <row r="144" spans="1:9" x14ac:dyDescent="0.3">
      <c r="A144" s="152" t="str">
        <f t="shared" si="12"/>
        <v>NO</v>
      </c>
      <c r="C144" s="116"/>
      <c r="D144" s="226"/>
      <c r="E144" s="227"/>
      <c r="F144" s="227"/>
      <c r="G144" s="227"/>
      <c r="H144" s="228"/>
      <c r="I144" s="115"/>
    </row>
    <row r="145" spans="1:9" x14ac:dyDescent="0.3">
      <c r="A145" s="152" t="str">
        <f t="shared" si="12"/>
        <v>NO</v>
      </c>
      <c r="C145" s="116"/>
      <c r="D145" s="229"/>
      <c r="E145" s="230"/>
      <c r="F145" s="230"/>
      <c r="G145" s="230"/>
      <c r="H145" s="231"/>
      <c r="I145" s="115"/>
    </row>
    <row r="146" spans="1:9" x14ac:dyDescent="0.3">
      <c r="A146" s="152" t="str">
        <f t="shared" si="12"/>
        <v>NO</v>
      </c>
      <c r="C146" s="117"/>
      <c r="D146" s="118"/>
      <c r="E146" s="118"/>
      <c r="F146" s="118"/>
      <c r="G146" s="118"/>
      <c r="H146" s="118"/>
      <c r="I146" s="119"/>
    </row>
    <row r="147" spans="1:9" x14ac:dyDescent="0.3">
      <c r="A147" s="152" t="str">
        <f>IF(C147=0,"NO","YES")</f>
        <v>NO</v>
      </c>
      <c r="C147" s="73"/>
      <c r="D147" s="223"/>
      <c r="E147" s="224"/>
      <c r="F147" s="224"/>
      <c r="G147" s="224"/>
      <c r="H147" s="225"/>
      <c r="I147" s="115"/>
    </row>
    <row r="148" spans="1:9" x14ac:dyDescent="0.3">
      <c r="A148" s="152" t="str">
        <f t="shared" si="12"/>
        <v>NO</v>
      </c>
      <c r="C148" s="116"/>
      <c r="D148" s="226"/>
      <c r="E148" s="227"/>
      <c r="F148" s="227"/>
      <c r="G148" s="227"/>
      <c r="H148" s="228"/>
      <c r="I148" s="115"/>
    </row>
    <row r="149" spans="1:9" x14ac:dyDescent="0.3">
      <c r="A149" s="152" t="str">
        <f t="shared" si="12"/>
        <v>NO</v>
      </c>
      <c r="C149" s="116"/>
      <c r="D149" s="229"/>
      <c r="E149" s="230"/>
      <c r="F149" s="230"/>
      <c r="G149" s="230"/>
      <c r="H149" s="231"/>
      <c r="I149" s="115"/>
    </row>
    <row r="150" spans="1:9" x14ac:dyDescent="0.3">
      <c r="A150" s="152" t="str">
        <f t="shared" si="12"/>
        <v>NO</v>
      </c>
      <c r="C150" s="117"/>
      <c r="D150" s="118"/>
      <c r="E150" s="118"/>
      <c r="F150" s="118"/>
      <c r="G150" s="118"/>
      <c r="H150" s="118"/>
      <c r="I150" s="119"/>
    </row>
    <row r="151" spans="1:9" x14ac:dyDescent="0.3">
      <c r="A151" s="152" t="str">
        <f>IF(C151=0,"NO","YES")</f>
        <v>NO</v>
      </c>
      <c r="C151" s="73"/>
      <c r="D151" s="223"/>
      <c r="E151" s="224"/>
      <c r="F151" s="224"/>
      <c r="G151" s="224"/>
      <c r="H151" s="225"/>
      <c r="I151" s="115"/>
    </row>
    <row r="152" spans="1:9" x14ac:dyDescent="0.3">
      <c r="A152" s="152" t="str">
        <f t="shared" si="12"/>
        <v>NO</v>
      </c>
      <c r="C152" s="116"/>
      <c r="D152" s="226"/>
      <c r="E152" s="227"/>
      <c r="F152" s="227"/>
      <c r="G152" s="227"/>
      <c r="H152" s="228"/>
      <c r="I152" s="115"/>
    </row>
    <row r="153" spans="1:9" x14ac:dyDescent="0.3">
      <c r="A153" s="152" t="str">
        <f t="shared" si="12"/>
        <v>NO</v>
      </c>
      <c r="C153" s="116"/>
      <c r="D153" s="229"/>
      <c r="E153" s="230"/>
      <c r="F153" s="230"/>
      <c r="G153" s="230"/>
      <c r="H153" s="231"/>
      <c r="I153" s="115"/>
    </row>
    <row r="154" spans="1:9" x14ac:dyDescent="0.3">
      <c r="A154" s="152" t="str">
        <f t="shared" si="12"/>
        <v>NO</v>
      </c>
      <c r="C154" s="117"/>
      <c r="D154" s="118"/>
      <c r="E154" s="118"/>
      <c r="F154" s="118"/>
      <c r="G154" s="118"/>
      <c r="H154" s="118"/>
      <c r="I154" s="119"/>
    </row>
    <row r="155" spans="1:9" x14ac:dyDescent="0.3">
      <c r="A155" s="152" t="str">
        <f>IF(C155=0,"NO","YES")</f>
        <v>NO</v>
      </c>
      <c r="C155" s="73"/>
      <c r="D155" s="223"/>
      <c r="E155" s="224"/>
      <c r="F155" s="224"/>
      <c r="G155" s="224"/>
      <c r="H155" s="225"/>
      <c r="I155" s="115"/>
    </row>
    <row r="156" spans="1:9" x14ac:dyDescent="0.3">
      <c r="A156" s="152" t="str">
        <f t="shared" si="12"/>
        <v>NO</v>
      </c>
      <c r="C156" s="116"/>
      <c r="D156" s="226"/>
      <c r="E156" s="227"/>
      <c r="F156" s="227"/>
      <c r="G156" s="227"/>
      <c r="H156" s="228"/>
      <c r="I156" s="115"/>
    </row>
    <row r="157" spans="1:9" x14ac:dyDescent="0.3">
      <c r="A157" s="152" t="str">
        <f t="shared" si="12"/>
        <v>NO</v>
      </c>
      <c r="C157" s="116"/>
      <c r="D157" s="229"/>
      <c r="E157" s="230"/>
      <c r="F157" s="230"/>
      <c r="G157" s="230"/>
      <c r="H157" s="231"/>
      <c r="I157" s="115"/>
    </row>
    <row r="158" spans="1:9" x14ac:dyDescent="0.3">
      <c r="A158" s="152" t="str">
        <f t="shared" si="12"/>
        <v>NO</v>
      </c>
      <c r="C158" s="117"/>
      <c r="D158" s="118"/>
      <c r="E158" s="118"/>
      <c r="F158" s="118"/>
      <c r="G158" s="118"/>
      <c r="H158" s="118"/>
      <c r="I158" s="119"/>
    </row>
    <row r="159" spans="1:9" x14ac:dyDescent="0.3">
      <c r="A159" s="152" t="str">
        <f>IF(C159=0,"NO","YES")</f>
        <v>NO</v>
      </c>
      <c r="C159" s="73"/>
      <c r="D159" s="226"/>
      <c r="E159" s="227"/>
      <c r="F159" s="227"/>
      <c r="G159" s="227"/>
      <c r="H159" s="228"/>
      <c r="I159" s="115"/>
    </row>
    <row r="160" spans="1:9" x14ac:dyDescent="0.3">
      <c r="A160" s="152" t="str">
        <f t="shared" si="12"/>
        <v>NO</v>
      </c>
      <c r="C160" s="116"/>
      <c r="D160" s="226"/>
      <c r="E160" s="227"/>
      <c r="F160" s="227"/>
      <c r="G160" s="227"/>
      <c r="H160" s="228"/>
      <c r="I160" s="115"/>
    </row>
    <row r="161" spans="1:9" x14ac:dyDescent="0.3">
      <c r="A161" s="152" t="str">
        <f t="shared" si="12"/>
        <v>NO</v>
      </c>
      <c r="C161" s="116"/>
      <c r="D161" s="229"/>
      <c r="E161" s="230"/>
      <c r="F161" s="230"/>
      <c r="G161" s="230"/>
      <c r="H161" s="231"/>
      <c r="I161" s="115"/>
    </row>
    <row r="162" spans="1:9" x14ac:dyDescent="0.3">
      <c r="A162" s="152" t="str">
        <f t="shared" si="12"/>
        <v>NO</v>
      </c>
      <c r="C162" s="117"/>
      <c r="D162" s="118"/>
      <c r="E162" s="118"/>
      <c r="F162" s="118"/>
      <c r="G162" s="118"/>
      <c r="H162" s="118"/>
      <c r="I162" s="119"/>
    </row>
    <row r="163" spans="1:9" x14ac:dyDescent="0.3">
      <c r="A163" s="152" t="str">
        <f>IF(C163=0,"NO","YES")</f>
        <v>NO</v>
      </c>
      <c r="C163" s="73"/>
      <c r="D163" s="223"/>
      <c r="E163" s="224"/>
      <c r="F163" s="224"/>
      <c r="G163" s="224"/>
      <c r="H163" s="225"/>
      <c r="I163" s="115"/>
    </row>
    <row r="164" spans="1:9" x14ac:dyDescent="0.3">
      <c r="A164" s="152" t="str">
        <f t="shared" si="12"/>
        <v>NO</v>
      </c>
      <c r="C164" s="116"/>
      <c r="D164" s="226"/>
      <c r="E164" s="227"/>
      <c r="F164" s="227"/>
      <c r="G164" s="227"/>
      <c r="H164" s="228"/>
      <c r="I164" s="115"/>
    </row>
    <row r="165" spans="1:9" x14ac:dyDescent="0.3">
      <c r="A165" s="152" t="str">
        <f t="shared" si="12"/>
        <v>NO</v>
      </c>
      <c r="C165" s="116"/>
      <c r="D165" s="229"/>
      <c r="E165" s="230"/>
      <c r="F165" s="230"/>
      <c r="G165" s="230"/>
      <c r="H165" s="231"/>
      <c r="I165" s="115"/>
    </row>
    <row r="166" spans="1:9" x14ac:dyDescent="0.3">
      <c r="A166" s="152" t="str">
        <f t="shared" si="12"/>
        <v>NO</v>
      </c>
      <c r="C166" s="117"/>
      <c r="D166" s="118"/>
      <c r="E166" s="118"/>
      <c r="F166" s="118"/>
      <c r="G166" s="118"/>
      <c r="H166" s="118"/>
      <c r="I166" s="119"/>
    </row>
    <row r="167" spans="1:9" x14ac:dyDescent="0.3">
      <c r="A167" s="152" t="str">
        <f>IF(C167=0,"NO","YES")</f>
        <v>NO</v>
      </c>
      <c r="C167" s="73"/>
      <c r="D167" s="223"/>
      <c r="E167" s="224"/>
      <c r="F167" s="224"/>
      <c r="G167" s="224"/>
      <c r="H167" s="225"/>
      <c r="I167" s="115"/>
    </row>
    <row r="168" spans="1:9" x14ac:dyDescent="0.3">
      <c r="A168" s="152" t="str">
        <f t="shared" si="12"/>
        <v>NO</v>
      </c>
      <c r="C168" s="116"/>
      <c r="D168" s="226"/>
      <c r="E168" s="227"/>
      <c r="F168" s="227"/>
      <c r="G168" s="227"/>
      <c r="H168" s="228"/>
      <c r="I168" s="115"/>
    </row>
    <row r="169" spans="1:9" x14ac:dyDescent="0.3">
      <c r="A169" s="152" t="str">
        <f t="shared" si="12"/>
        <v>NO</v>
      </c>
      <c r="C169" s="116"/>
      <c r="D169" s="229"/>
      <c r="E169" s="230"/>
      <c r="F169" s="230"/>
      <c r="G169" s="230"/>
      <c r="H169" s="231"/>
      <c r="I169" s="115"/>
    </row>
    <row r="170" spans="1:9" x14ac:dyDescent="0.3">
      <c r="A170" s="152" t="str">
        <f t="shared" si="12"/>
        <v>NO</v>
      </c>
      <c r="C170" s="117"/>
      <c r="D170" s="118"/>
      <c r="E170" s="118"/>
      <c r="F170" s="118"/>
      <c r="G170" s="118"/>
      <c r="H170" s="118"/>
      <c r="I170" s="119"/>
    </row>
    <row r="171" spans="1:9" x14ac:dyDescent="0.3">
      <c r="A171" s="152" t="str">
        <f>IF(C171=0,"NO","YES")</f>
        <v>NO</v>
      </c>
      <c r="C171" s="73"/>
      <c r="D171" s="223"/>
      <c r="E171" s="224"/>
      <c r="F171" s="224"/>
      <c r="G171" s="224"/>
      <c r="H171" s="225"/>
      <c r="I171" s="115"/>
    </row>
    <row r="172" spans="1:9" x14ac:dyDescent="0.3">
      <c r="A172" s="152" t="str">
        <f t="shared" si="12"/>
        <v>NO</v>
      </c>
      <c r="C172" s="116"/>
      <c r="D172" s="226"/>
      <c r="E172" s="227"/>
      <c r="F172" s="227"/>
      <c r="G172" s="227"/>
      <c r="H172" s="228"/>
      <c r="I172" s="115"/>
    </row>
    <row r="173" spans="1:9" x14ac:dyDescent="0.3">
      <c r="A173" s="152" t="str">
        <f t="shared" si="12"/>
        <v>NO</v>
      </c>
      <c r="C173" s="116"/>
      <c r="D173" s="229"/>
      <c r="E173" s="230"/>
      <c r="F173" s="230"/>
      <c r="G173" s="230"/>
      <c r="H173" s="231"/>
      <c r="I173" s="115"/>
    </row>
    <row r="174" spans="1:9" x14ac:dyDescent="0.3">
      <c r="A174" s="152" t="str">
        <f t="shared" si="12"/>
        <v>NO</v>
      </c>
      <c r="C174" s="117"/>
      <c r="D174" s="118"/>
      <c r="E174" s="118"/>
      <c r="F174" s="118"/>
      <c r="G174" s="118"/>
      <c r="H174" s="118"/>
      <c r="I174" s="119"/>
    </row>
    <row r="175" spans="1:9" x14ac:dyDescent="0.3">
      <c r="A175" s="152" t="str">
        <f>IF(C175=0,"NO","YES")</f>
        <v>NO</v>
      </c>
      <c r="C175" s="73"/>
      <c r="D175" s="223"/>
      <c r="E175" s="224"/>
      <c r="F175" s="224"/>
      <c r="G175" s="224"/>
      <c r="H175" s="225"/>
      <c r="I175" s="115"/>
    </row>
    <row r="176" spans="1:9" x14ac:dyDescent="0.3">
      <c r="A176" s="152" t="str">
        <f t="shared" si="12"/>
        <v>NO</v>
      </c>
      <c r="C176" s="116"/>
      <c r="D176" s="226"/>
      <c r="E176" s="227"/>
      <c r="F176" s="227"/>
      <c r="G176" s="227"/>
      <c r="H176" s="228"/>
      <c r="I176" s="115"/>
    </row>
    <row r="177" spans="1:9" x14ac:dyDescent="0.3">
      <c r="A177" s="152" t="str">
        <f t="shared" si="12"/>
        <v>NO</v>
      </c>
      <c r="C177" s="116"/>
      <c r="D177" s="229"/>
      <c r="E177" s="230"/>
      <c r="F177" s="230"/>
      <c r="G177" s="230"/>
      <c r="H177" s="231"/>
      <c r="I177" s="115"/>
    </row>
    <row r="178" spans="1:9" x14ac:dyDescent="0.3">
      <c r="A178" s="152" t="str">
        <f t="shared" si="12"/>
        <v>NO</v>
      </c>
      <c r="C178" s="117"/>
      <c r="D178" s="118"/>
      <c r="E178" s="118"/>
      <c r="F178" s="118"/>
      <c r="G178" s="118"/>
      <c r="H178" s="118"/>
      <c r="I178" s="119"/>
    </row>
    <row r="179" spans="1:9" x14ac:dyDescent="0.3">
      <c r="A179" s="152" t="str">
        <f>IF(C179=0,"NO","YES")</f>
        <v>NO</v>
      </c>
      <c r="C179" s="73"/>
      <c r="D179" s="223"/>
      <c r="E179" s="224"/>
      <c r="F179" s="224"/>
      <c r="G179" s="224"/>
      <c r="H179" s="225"/>
      <c r="I179" s="115"/>
    </row>
    <row r="180" spans="1:9" x14ac:dyDescent="0.3">
      <c r="A180" s="152" t="str">
        <f t="shared" si="12"/>
        <v>NO</v>
      </c>
      <c r="C180" s="116"/>
      <c r="D180" s="226"/>
      <c r="E180" s="227"/>
      <c r="F180" s="227"/>
      <c r="G180" s="227"/>
      <c r="H180" s="228"/>
      <c r="I180" s="115"/>
    </row>
    <row r="181" spans="1:9" x14ac:dyDescent="0.3">
      <c r="A181" s="152" t="str">
        <f t="shared" si="12"/>
        <v>NO</v>
      </c>
      <c r="C181" s="116"/>
      <c r="D181" s="229"/>
      <c r="E181" s="230"/>
      <c r="F181" s="230"/>
      <c r="G181" s="230"/>
      <c r="H181" s="231"/>
      <c r="I181" s="115"/>
    </row>
    <row r="182" spans="1:9" x14ac:dyDescent="0.3">
      <c r="A182" s="152" t="str">
        <f t="shared" si="12"/>
        <v>NO</v>
      </c>
      <c r="C182" s="117"/>
      <c r="D182" s="118"/>
      <c r="E182" s="118"/>
      <c r="F182" s="118"/>
      <c r="G182" s="118"/>
      <c r="H182" s="118"/>
      <c r="I182" s="119"/>
    </row>
    <row r="183" spans="1:9" x14ac:dyDescent="0.3">
      <c r="A183" s="152" t="str">
        <f>IF(C183=0,"NO","YES")</f>
        <v>NO</v>
      </c>
      <c r="C183" s="73"/>
      <c r="D183" s="223"/>
      <c r="E183" s="224"/>
      <c r="F183" s="224"/>
      <c r="G183" s="224"/>
      <c r="H183" s="225"/>
      <c r="I183" s="115"/>
    </row>
    <row r="184" spans="1:9" x14ac:dyDescent="0.3">
      <c r="A184" s="152" t="str">
        <f t="shared" si="12"/>
        <v>NO</v>
      </c>
      <c r="C184" s="116"/>
      <c r="D184" s="226"/>
      <c r="E184" s="227"/>
      <c r="F184" s="227"/>
      <c r="G184" s="227"/>
      <c r="H184" s="228"/>
      <c r="I184" s="115"/>
    </row>
    <row r="185" spans="1:9" x14ac:dyDescent="0.3">
      <c r="A185" s="152" t="str">
        <f>A184</f>
        <v>NO</v>
      </c>
      <c r="C185" s="116"/>
      <c r="D185" s="229"/>
      <c r="E185" s="230"/>
      <c r="F185" s="230"/>
      <c r="G185" s="230"/>
      <c r="H185" s="231"/>
      <c r="I185" s="115"/>
    </row>
    <row r="186" spans="1:9" x14ac:dyDescent="0.3">
      <c r="A186" s="152" t="str">
        <f>A185</f>
        <v>NO</v>
      </c>
      <c r="C186" s="117"/>
      <c r="D186" s="118"/>
      <c r="E186" s="118"/>
      <c r="F186" s="118"/>
      <c r="G186" s="118"/>
      <c r="H186" s="118"/>
      <c r="I186" s="119"/>
    </row>
    <row r="187" spans="1:9" x14ac:dyDescent="0.3">
      <c r="A187" s="152" t="str">
        <f>IF(C187=0,"NO","YES")</f>
        <v>NO</v>
      </c>
      <c r="C187" s="73"/>
      <c r="D187" s="223"/>
      <c r="E187" s="224"/>
      <c r="F187" s="224"/>
      <c r="G187" s="224"/>
      <c r="H187" s="225"/>
      <c r="I187" s="115"/>
    </row>
    <row r="188" spans="1:9" x14ac:dyDescent="0.3">
      <c r="A188" s="152" t="str">
        <f>A187</f>
        <v>NO</v>
      </c>
      <c r="C188" s="116"/>
      <c r="D188" s="226"/>
      <c r="E188" s="227"/>
      <c r="F188" s="227"/>
      <c r="G188" s="227"/>
      <c r="H188" s="228"/>
      <c r="I188" s="115"/>
    </row>
    <row r="189" spans="1:9" x14ac:dyDescent="0.3">
      <c r="A189" s="152" t="str">
        <f>A188</f>
        <v>NO</v>
      </c>
      <c r="C189" s="116"/>
      <c r="D189" s="229"/>
      <c r="E189" s="230"/>
      <c r="F189" s="230"/>
      <c r="G189" s="230"/>
      <c r="H189" s="231"/>
      <c r="I189" s="115"/>
    </row>
    <row r="190" spans="1:9" ht="15" thickBot="1" x14ac:dyDescent="0.35">
      <c r="A190" s="152" t="str">
        <f>A189</f>
        <v>NO</v>
      </c>
      <c r="C190" s="120"/>
      <c r="D190" s="121"/>
      <c r="E190" s="121"/>
      <c r="F190" s="121"/>
      <c r="G190" s="121"/>
      <c r="H190" s="121"/>
      <c r="I190" s="122"/>
    </row>
    <row r="191" spans="1:9" ht="15" thickBot="1" x14ac:dyDescent="0.35">
      <c r="A191" s="152"/>
    </row>
    <row r="192" spans="1:9" ht="18.600000000000001" thickBot="1" x14ac:dyDescent="0.35">
      <c r="A192" s="152" t="str">
        <f>A193</f>
        <v>NO</v>
      </c>
      <c r="C192" s="144" t="s">
        <v>84</v>
      </c>
      <c r="D192" s="232" t="s">
        <v>89</v>
      </c>
      <c r="E192" s="233"/>
      <c r="F192" s="233"/>
      <c r="G192" s="233"/>
      <c r="H192" s="233"/>
      <c r="I192" s="143"/>
    </row>
    <row r="193" spans="1:9" x14ac:dyDescent="0.3">
      <c r="A193" s="152" t="str">
        <f>IF(C193=0,"NO","YES")</f>
        <v>NO</v>
      </c>
      <c r="C193" s="73"/>
      <c r="D193" s="234"/>
      <c r="E193" s="235"/>
      <c r="F193" s="235"/>
      <c r="G193" s="235"/>
      <c r="H193" s="236"/>
      <c r="I193" s="115"/>
    </row>
    <row r="194" spans="1:9" x14ac:dyDescent="0.3">
      <c r="A194" s="152" t="str">
        <f>A193</f>
        <v>NO</v>
      </c>
      <c r="C194" s="116"/>
      <c r="D194" s="226"/>
      <c r="E194" s="227"/>
      <c r="F194" s="227"/>
      <c r="G194" s="227"/>
      <c r="H194" s="228"/>
      <c r="I194" s="115"/>
    </row>
    <row r="195" spans="1:9" x14ac:dyDescent="0.3">
      <c r="A195" s="152" t="str">
        <f>A194</f>
        <v>NO</v>
      </c>
      <c r="C195" s="116"/>
      <c r="D195" s="229"/>
      <c r="E195" s="230"/>
      <c r="F195" s="230"/>
      <c r="G195" s="230"/>
      <c r="H195" s="231"/>
      <c r="I195" s="115"/>
    </row>
    <row r="196" spans="1:9" x14ac:dyDescent="0.3">
      <c r="A196" s="152" t="str">
        <f>A195</f>
        <v>NO</v>
      </c>
      <c r="C196" s="117"/>
      <c r="D196" s="118"/>
      <c r="E196" s="118"/>
      <c r="F196" s="118"/>
      <c r="G196" s="118"/>
      <c r="H196" s="118"/>
      <c r="I196" s="119"/>
    </row>
    <row r="197" spans="1:9" x14ac:dyDescent="0.3">
      <c r="A197" s="152" t="str">
        <f>IF(C197=0,"NO","YES")</f>
        <v>NO</v>
      </c>
      <c r="C197" s="73"/>
      <c r="D197" s="223"/>
      <c r="E197" s="224"/>
      <c r="F197" s="224"/>
      <c r="G197" s="224"/>
      <c r="H197" s="225"/>
      <c r="I197" s="115"/>
    </row>
    <row r="198" spans="1:9" x14ac:dyDescent="0.3">
      <c r="A198" s="152" t="str">
        <f>A197</f>
        <v>NO</v>
      </c>
      <c r="C198" s="116"/>
      <c r="D198" s="226"/>
      <c r="E198" s="227"/>
      <c r="F198" s="227"/>
      <c r="G198" s="227"/>
      <c r="H198" s="228"/>
      <c r="I198" s="115"/>
    </row>
    <row r="199" spans="1:9" x14ac:dyDescent="0.3">
      <c r="A199" s="152" t="str">
        <f>A198</f>
        <v>NO</v>
      </c>
      <c r="C199" s="116"/>
      <c r="D199" s="229"/>
      <c r="E199" s="230"/>
      <c r="F199" s="230"/>
      <c r="G199" s="230"/>
      <c r="H199" s="231"/>
      <c r="I199" s="115"/>
    </row>
    <row r="200" spans="1:9" x14ac:dyDescent="0.3">
      <c r="A200" s="152" t="str">
        <f>A199</f>
        <v>NO</v>
      </c>
      <c r="C200" s="117"/>
      <c r="D200" s="118"/>
      <c r="E200" s="118"/>
      <c r="F200" s="118"/>
      <c r="G200" s="118"/>
      <c r="H200" s="118"/>
      <c r="I200" s="119"/>
    </row>
    <row r="201" spans="1:9" x14ac:dyDescent="0.3">
      <c r="A201" s="152" t="str">
        <f>IF(C201=0,"NO","YES")</f>
        <v>NO</v>
      </c>
      <c r="C201" s="73"/>
      <c r="D201" s="223"/>
      <c r="E201" s="224"/>
      <c r="F201" s="224"/>
      <c r="G201" s="224"/>
      <c r="H201" s="225"/>
      <c r="I201" s="115"/>
    </row>
    <row r="202" spans="1:9" x14ac:dyDescent="0.3">
      <c r="A202" s="152" t="str">
        <f>A201</f>
        <v>NO</v>
      </c>
      <c r="C202" s="116"/>
      <c r="D202" s="226"/>
      <c r="E202" s="227"/>
      <c r="F202" s="227"/>
      <c r="G202" s="227"/>
      <c r="H202" s="228"/>
      <c r="I202" s="115"/>
    </row>
    <row r="203" spans="1:9" x14ac:dyDescent="0.3">
      <c r="A203" s="152" t="str">
        <f>A202</f>
        <v>NO</v>
      </c>
      <c r="C203" s="116"/>
      <c r="D203" s="229"/>
      <c r="E203" s="230"/>
      <c r="F203" s="230"/>
      <c r="G203" s="230"/>
      <c r="H203" s="231"/>
      <c r="I203" s="115"/>
    </row>
    <row r="204" spans="1:9" x14ac:dyDescent="0.3">
      <c r="A204" s="152" t="str">
        <f>A203</f>
        <v>NO</v>
      </c>
      <c r="C204" s="117"/>
      <c r="D204" s="118"/>
      <c r="E204" s="118"/>
      <c r="F204" s="118"/>
      <c r="G204" s="118"/>
      <c r="H204" s="118"/>
      <c r="I204" s="119"/>
    </row>
    <row r="205" spans="1:9" x14ac:dyDescent="0.3">
      <c r="A205" s="152" t="str">
        <f>IF(C205=0,"NO","YES")</f>
        <v>NO</v>
      </c>
      <c r="C205" s="73"/>
      <c r="D205" s="223"/>
      <c r="E205" s="224"/>
      <c r="F205" s="224"/>
      <c r="G205" s="224"/>
      <c r="H205" s="225"/>
      <c r="I205" s="115"/>
    </row>
    <row r="206" spans="1:9" x14ac:dyDescent="0.3">
      <c r="A206" s="152" t="str">
        <f>A205</f>
        <v>NO</v>
      </c>
      <c r="C206" s="116"/>
      <c r="D206" s="226"/>
      <c r="E206" s="227"/>
      <c r="F206" s="227"/>
      <c r="G206" s="227"/>
      <c r="H206" s="228"/>
      <c r="I206" s="115"/>
    </row>
    <row r="207" spans="1:9" x14ac:dyDescent="0.3">
      <c r="A207" s="152" t="str">
        <f>A206</f>
        <v>NO</v>
      </c>
      <c r="C207" s="116"/>
      <c r="D207" s="229"/>
      <c r="E207" s="230"/>
      <c r="F207" s="230"/>
      <c r="G207" s="230"/>
      <c r="H207" s="231"/>
      <c r="I207" s="115"/>
    </row>
    <row r="208" spans="1:9" x14ac:dyDescent="0.3">
      <c r="A208" s="152" t="str">
        <f>A207</f>
        <v>NO</v>
      </c>
      <c r="C208" s="117"/>
      <c r="D208" s="118"/>
      <c r="E208" s="118"/>
      <c r="F208" s="118"/>
      <c r="G208" s="118"/>
      <c r="H208" s="118"/>
      <c r="I208" s="119"/>
    </row>
    <row r="209" spans="1:9" x14ac:dyDescent="0.3">
      <c r="A209" s="152" t="str">
        <f>IF(C209=0,"NO","YES")</f>
        <v>NO</v>
      </c>
      <c r="C209" s="73"/>
      <c r="D209" s="223"/>
      <c r="E209" s="224"/>
      <c r="F209" s="224"/>
      <c r="G209" s="224"/>
      <c r="H209" s="225"/>
      <c r="I209" s="115"/>
    </row>
    <row r="210" spans="1:9" x14ac:dyDescent="0.3">
      <c r="A210" s="152" t="str">
        <f>A209</f>
        <v>NO</v>
      </c>
      <c r="C210" s="116"/>
      <c r="D210" s="226"/>
      <c r="E210" s="227"/>
      <c r="F210" s="227"/>
      <c r="G210" s="227"/>
      <c r="H210" s="228"/>
      <c r="I210" s="115"/>
    </row>
    <row r="211" spans="1:9" x14ac:dyDescent="0.3">
      <c r="A211" s="152" t="str">
        <f>A210</f>
        <v>NO</v>
      </c>
      <c r="C211" s="116"/>
      <c r="D211" s="229"/>
      <c r="E211" s="230"/>
      <c r="F211" s="230"/>
      <c r="G211" s="230"/>
      <c r="H211" s="231"/>
      <c r="I211" s="115"/>
    </row>
    <row r="212" spans="1:9" ht="15" thickBot="1" x14ac:dyDescent="0.35">
      <c r="A212" s="152" t="str">
        <f>A211</f>
        <v>NO</v>
      </c>
      <c r="C212" s="120"/>
      <c r="D212" s="121"/>
      <c r="E212" s="121"/>
      <c r="F212" s="121"/>
      <c r="G212" s="121"/>
      <c r="H212" s="121"/>
      <c r="I212" s="122"/>
    </row>
  </sheetData>
  <sheetProtection formatCells="0" formatColumns="0" formatRows="0" autoFilter="0"/>
  <autoFilter ref="A5:A212"/>
  <mergeCells count="83">
    <mergeCell ref="C71:H71"/>
    <mergeCell ref="C72:H72"/>
    <mergeCell ref="C58:H58"/>
    <mergeCell ref="C74:I77"/>
    <mergeCell ref="E66:H66"/>
    <mergeCell ref="E67:H67"/>
    <mergeCell ref="E68:H68"/>
    <mergeCell ref="E69:H69"/>
    <mergeCell ref="E70:H70"/>
    <mergeCell ref="E61:H61"/>
    <mergeCell ref="E62:H62"/>
    <mergeCell ref="E63:H63"/>
    <mergeCell ref="E64:H64"/>
    <mergeCell ref="E65:H65"/>
    <mergeCell ref="E60:H60"/>
    <mergeCell ref="C59:I59"/>
    <mergeCell ref="D179:H181"/>
    <mergeCell ref="D183:H185"/>
    <mergeCell ref="D187:H189"/>
    <mergeCell ref="D159:H161"/>
    <mergeCell ref="D163:H165"/>
    <mergeCell ref="D167:H169"/>
    <mergeCell ref="D171:H173"/>
    <mergeCell ref="D175:H177"/>
    <mergeCell ref="C45:H45"/>
    <mergeCell ref="C1:I1"/>
    <mergeCell ref="C2:I2"/>
    <mergeCell ref="C3:I3"/>
    <mergeCell ref="C5:I5"/>
    <mergeCell ref="C25:H25"/>
    <mergeCell ref="E57:H57"/>
    <mergeCell ref="C46:H46"/>
    <mergeCell ref="E47:H47"/>
    <mergeCell ref="E48:H48"/>
    <mergeCell ref="E49:H49"/>
    <mergeCell ref="E50:H50"/>
    <mergeCell ref="E51:H51"/>
    <mergeCell ref="E52:H52"/>
    <mergeCell ref="E53:H53"/>
    <mergeCell ref="E54:H54"/>
    <mergeCell ref="E55:H55"/>
    <mergeCell ref="E56:H56"/>
    <mergeCell ref="E100:H100"/>
    <mergeCell ref="C73:I73"/>
    <mergeCell ref="E92:H92"/>
    <mergeCell ref="E93:H93"/>
    <mergeCell ref="E94:H94"/>
    <mergeCell ref="E95:H95"/>
    <mergeCell ref="E96:H96"/>
    <mergeCell ref="E97:H97"/>
    <mergeCell ref="E98:H98"/>
    <mergeCell ref="E99:H99"/>
    <mergeCell ref="C84:H84"/>
    <mergeCell ref="C91:H91"/>
    <mergeCell ref="D118:H118"/>
    <mergeCell ref="E101:H101"/>
    <mergeCell ref="E102:H102"/>
    <mergeCell ref="E103:H103"/>
    <mergeCell ref="C105:H105"/>
    <mergeCell ref="C106:H106"/>
    <mergeCell ref="C107:H107"/>
    <mergeCell ref="C108:H108"/>
    <mergeCell ref="C109:H109"/>
    <mergeCell ref="D113:H113"/>
    <mergeCell ref="D114:H114"/>
    <mergeCell ref="D115:H115"/>
    <mergeCell ref="C104:H104"/>
    <mergeCell ref="D143:H145"/>
    <mergeCell ref="D147:H149"/>
    <mergeCell ref="D151:H153"/>
    <mergeCell ref="D155:H157"/>
    <mergeCell ref="D119:H121"/>
    <mergeCell ref="D123:H125"/>
    <mergeCell ref="D127:H129"/>
    <mergeCell ref="D131:H133"/>
    <mergeCell ref="D135:H137"/>
    <mergeCell ref="D139:H141"/>
    <mergeCell ref="D209:H211"/>
    <mergeCell ref="D192:H192"/>
    <mergeCell ref="D193:H195"/>
    <mergeCell ref="D197:H199"/>
    <mergeCell ref="D201:H203"/>
    <mergeCell ref="D205:H207"/>
  </mergeCells>
  <conditionalFormatting sqref="I111">
    <cfRule type="expression" dxfId="9" priority="1">
      <formula>$I$111&gt;0.105</formula>
    </cfRule>
  </conditionalFormatting>
  <dataValidations count="2">
    <dataValidation type="list" allowBlank="1" showInputMessage="1" showErrorMessage="1" sqref="C119 C123 C127 C131 C135 C139 C143 C147 C151 C155 C159 C163 C167 C171 C175 C179 C183 C187">
      <formula1>PersonnelTitle</formula1>
    </dataValidation>
    <dataValidation type="list" allowBlank="1" showInputMessage="1" showErrorMessage="1" sqref="C193 C197 C201 C205 C209">
      <formula1>$C$79:$C$83</formula1>
    </dataValidation>
  </dataValidations>
  <printOptions horizontalCentered="1"/>
  <pageMargins left="0.25" right="0.25" top="0.75" bottom="0.75" header="0.3" footer="0.3"/>
  <pageSetup scale="63" fitToHeight="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KEY!$G$23:$G$35</xm:f>
          </x14:formula1>
          <xm:sqref>C48:C57 C93:C102</xm:sqref>
        </x14:dataValidation>
        <x14:dataValidation type="list" allowBlank="1" showInputMessage="1" showErrorMessage="1">
          <x14:formula1>
            <xm:f>KEY!$I$23:$I$25</xm:f>
          </x14:formula1>
          <xm:sqref>C61:C70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31</vt:i4>
      </vt:variant>
    </vt:vector>
  </HeadingPairs>
  <TitlesOfParts>
    <vt:vector size="49" baseType="lpstr">
      <vt:lpstr>KEY</vt:lpstr>
      <vt:lpstr>!!COMPLETE FIRST!!</vt:lpstr>
      <vt:lpstr>Summary</vt:lpstr>
      <vt:lpstr>Peer Nav</vt:lpstr>
      <vt:lpstr>CHW Cert</vt:lpstr>
      <vt:lpstr>IMCM</vt:lpstr>
      <vt:lpstr>S.A.-Out</vt:lpstr>
      <vt:lpstr>Med Trans</vt:lpstr>
      <vt:lpstr>Rapid ART</vt:lpstr>
      <vt:lpstr>HIPCSA</vt:lpstr>
      <vt:lpstr>EFA</vt:lpstr>
      <vt:lpstr>Psychosocial</vt:lpstr>
      <vt:lpstr>Non-MCM</vt:lpstr>
      <vt:lpstr>Housing- Rehab</vt:lpstr>
      <vt:lpstr>Legal</vt:lpstr>
      <vt:lpstr>MHC</vt:lpstr>
      <vt:lpstr>S.A.-Res</vt:lpstr>
      <vt:lpstr>Outreach</vt:lpstr>
      <vt:lpstr>'CHW Cert'!Print_Area</vt:lpstr>
      <vt:lpstr>EFA!Print_Area</vt:lpstr>
      <vt:lpstr>HIPCSA!Print_Area</vt:lpstr>
      <vt:lpstr>'Housing- Rehab'!Print_Area</vt:lpstr>
      <vt:lpstr>IMCM!Print_Area</vt:lpstr>
      <vt:lpstr>Legal!Print_Area</vt:lpstr>
      <vt:lpstr>'Med Trans'!Print_Area</vt:lpstr>
      <vt:lpstr>MHC!Print_Area</vt:lpstr>
      <vt:lpstr>'Non-MCM'!Print_Area</vt:lpstr>
      <vt:lpstr>Outreach!Print_Area</vt:lpstr>
      <vt:lpstr>'Peer Nav'!Print_Area</vt:lpstr>
      <vt:lpstr>Psychosocial!Print_Area</vt:lpstr>
      <vt:lpstr>'Rapid ART'!Print_Area</vt:lpstr>
      <vt:lpstr>'S.A.-Out'!Print_Area</vt:lpstr>
      <vt:lpstr>'S.A.-Res'!Print_Area</vt:lpstr>
      <vt:lpstr>Summary!Print_Area</vt:lpstr>
      <vt:lpstr>'CHW Cert'!Print_Titles</vt:lpstr>
      <vt:lpstr>EFA!Print_Titles</vt:lpstr>
      <vt:lpstr>HIPCSA!Print_Titles</vt:lpstr>
      <vt:lpstr>'Housing- Rehab'!Print_Titles</vt:lpstr>
      <vt:lpstr>IMCM!Print_Titles</vt:lpstr>
      <vt:lpstr>Legal!Print_Titles</vt:lpstr>
      <vt:lpstr>'Med Trans'!Print_Titles</vt:lpstr>
      <vt:lpstr>MHC!Print_Titles</vt:lpstr>
      <vt:lpstr>'Non-MCM'!Print_Titles</vt:lpstr>
      <vt:lpstr>Outreach!Print_Titles</vt:lpstr>
      <vt:lpstr>'Peer Nav'!Print_Titles</vt:lpstr>
      <vt:lpstr>Psychosocial!Print_Titles</vt:lpstr>
      <vt:lpstr>'Rapid ART'!Print_Titles</vt:lpstr>
      <vt:lpstr>'S.A.-Out'!Print_Titles</vt:lpstr>
      <vt:lpstr>'S.A.-Res'!Print_Titles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jlewison</dc:creator>
  <cp:lastModifiedBy>elark</cp:lastModifiedBy>
  <cp:lastPrinted>2024-01-25T20:07:04Z</cp:lastPrinted>
  <dcterms:created xsi:type="dcterms:W3CDTF">2017-03-22T19:35:43Z</dcterms:created>
  <dcterms:modified xsi:type="dcterms:W3CDTF">2024-12-17T20:44:27Z</dcterms:modified>
</cp:coreProperties>
</file>